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<sst xmlns="http://schemas.openxmlformats.org/spreadsheetml/2006/main" count="346" uniqueCount="239">
  <si>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</si>
  <si>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</si>
  <si>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</si>
  <si>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</si>
  <si>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</si>
  <si>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</si>
  <si>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</si>
  <si>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</si>
  <si>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</si>
  <si>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</si>
  <si>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</si>
  <si>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</si>
  <si>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</si>
  <si>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</si>
  <si>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</si>
  <si>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</si>
  <si>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</si>
  <si>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</si>
  <si>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</si>
  <si>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</si>
  <si>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</si>
  <si>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</si>
  <si>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</si>
  <si>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</si>
  <si>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</si>
  <si>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</si>
  <si>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</si>
  <si>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</si>
  <si>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</si>
  <si>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</si>
  <si>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</si>
  <si>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</si>
  <si>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</si>
  <si>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</si>
  <si>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</si>
  <si>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</si>
  <si>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</si>
  <si>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</si>
  <si>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</si>
  <si>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</si>
  <si>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</si>
  <si>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</si>
  <si>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</si>
  <si>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</si>
  <si>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</si>
  <si>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</si>
  <si>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</si>
  <si>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</si>
  <si>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</si>
  <si>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</si>
  <si>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</si>
  <si>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</si>
  <si>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</si>
  <si>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</si>
  <si>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</si>
  <si>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</si>
  <si>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</si>
  <si>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</si>
  <si>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</si>
  <si>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</si>
  <si>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</si>
  <si>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</si>
  <si>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</si>
  <si>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</si>
  <si>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</si>
  <si>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</si>
  <si>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</si>
  <si>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</si>
  <si>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</si>
  <si>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</si>
  <si>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</si>
  <si>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</si>
  <si>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</si>
  <si>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</si>
  <si>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</si>
  <si>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</si>
  <si>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</si>
  <si>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</si>
  <si>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</si>
  <si>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</si>
  <si>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</si>
  <si>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</si>
  <si>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</si>
  <si>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</si>
  <si>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</si>
  <si>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</si>
  <si>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</si>
  <si>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</si>
  <si>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</si>
  <si>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</si>
  <si>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</si>
  <si>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</si>
  <si>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</si>
  <si>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</si>
  <si>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</si>
  <si>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</si>
  <si>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</si>
  <si>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</si>
  <si>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</si>
  <si>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</si>
  <si>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</si>
  <si>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</si>
  <si>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</si>
  <si>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</si>
  <si>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</si>
  <si>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</si>
  <si>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</si>
  <si>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</si>
  <si>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</si>
  <si>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</si>
  <si>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</si>
  <si>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</si>
  <si>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</si>
  <si>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</si>
  <si>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</si>
  <si>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</si>
  <si>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</si>
  <si>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</si>
  <si>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</si>
  <si>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</si>
  <si>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</si>
  <si>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</si>
  <si>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</si>
  <si>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</si>
  <si>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</si>
  <si>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</si>
  <si>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</si>
  <si>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</si>
  <si>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</si>
  <si>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</si>
  <si>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</si>
  <si>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</si>
  <si>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</si>
  <si>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</si>
  <si>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</si>
  <si>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</si>
  <si>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</si>
  <si>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</si>
  <si>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</si>
  <si>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</si>
  <si>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</si>
  <si>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</si>
  <si>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</si>
  <si>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</si>
  <si>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</si>
  <si>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</si>
  <si>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</si>
  <si>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</si>
  <si>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</si>
  <si>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</si>
  <si>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</si>
  <si>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</si>
  <si>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</si>
  <si>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</si>
  <si>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</si>
  <si>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</si>
  <si>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</si>
  <si>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</si>
  <si>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</si>
  <si>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</si>
  <si>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</si>
  <si>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</si>
  <si>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</si>
  <si>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</si>
  <si>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</si>
  <si>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</si>
  <si>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</si>
  <si>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</si>
  <si>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</si>
  <si>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</si>
  <si>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</si>
  <si>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</si>
  <si>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</si>
  <si>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</si>
  <si>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</si>
  <si>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</si>
  <si>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</si>
  <si>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</si>
  <si>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</si>
  <si>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</si>
  <si>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</si>
  <si>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</si>
  <si>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</si>
  <si>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</si>
  <si>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</si>
  <si>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</si>
  <si>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</si>
  <si>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</si>
  <si>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</si>
  <si>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</si>
  <si>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</si>
  <si>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</si>
  <si>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</si>
  <si>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</si>
  <si>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</si>
  <si>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</si>
  <si>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</si>
  <si>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</si>
  <si>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</si>
  <si>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</si>
  <si>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</si>
  <si>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</si>
  <si>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</si>
  <si>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</si>
  <si>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</si>
  <si>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</si>
  <si>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</si>
  <si>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</si>
  <si>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</si>
  <si>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</si>
  <si>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</si>
  <si>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</si>
  <si>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</si>
  <si>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</si>
  <si>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</si>
  <si>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</si>
  <si>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</si>
  <si>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</si>
  <si>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</si>
  <si>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</si>
  <si>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</si>
  <si>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</si>
  <si>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</si>
  <si>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</si>
  <si>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</si>
  <si>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</si>
  <si>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</si>
  <si>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</si>
  <si>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</si>
  <si>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</si>
  <si>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</si>
  <si>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</si>
  <si>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27.6.6</t>
  </si>
  <si>
    <t>Отчет об исполнении управляющей организацией ООО "ГУК "Привокзальная" договора управления за 2023 год по дому №  17  ул. Студеновская                       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</si>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</sst>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7;&#1090;&#1091;&#1076;&#1077;&#1085;&#1086;&#1074;&#1089;&#1082;&#1072;&#1103;,%20&#1076;.%201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745.14</v>
          </cell>
        </row>
        <row r="24">
          <cell r="D24">
            <v>-407234.7726572751</v>
          </cell>
        </row>
        <row r="25">
          <cell r="D25">
            <v>6745.17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H124">
            <v>148542.84095019233</v>
          </cell>
        </row>
        <row r="125">
          <cell r="AH125">
            <v>159211.13931472498</v>
          </cell>
        </row>
        <row r="126">
          <cell r="AH126">
            <v>37878.61516455753</v>
          </cell>
        </row>
      </sheetData>
      <sheetData sheetId="4">
        <row r="124">
          <cell r="AH124">
            <v>94818.61416455527</v>
          </cell>
        </row>
        <row r="125">
          <cell r="AH125">
            <v>101628.45609263689</v>
          </cell>
        </row>
        <row r="126">
          <cell r="AH126">
            <v>24178.868354753944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Normal="90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9.140625" style="10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2.8515625" style="12" hidden="1" customWidth="1"/>
    <col min="9" max="12" width="9.140625" style="12" hidden="1" customWidth="1"/>
    <col min="13" max="17" width="9.140625" style="12" customWidth="1"/>
    <col min="18" max="16384" width="9.140625" style="3" customWidth="1"/>
  </cols>
  <sheetData>
    <row r="1" ht="15.75">
      <c r="E1" s="2" t="s">
        <v>111</v>
      </c>
    </row>
    <row r="2" spans="1:17" s="6" customFormat="1" ht="33.75" customHeight="1">
      <c r="A2" s="25" t="s">
        <v>233</v>
      </c>
      <c r="B2" s="25"/>
      <c r="C2" s="25"/>
      <c r="D2" s="25"/>
      <c r="E2" s="2">
        <v>3259.1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21" t="s">
        <v>234</v>
      </c>
    </row>
    <row r="6" spans="1:4" ht="15.75">
      <c r="A6" s="7" t="s">
        <v>29</v>
      </c>
      <c r="B6" s="1" t="s">
        <v>30</v>
      </c>
      <c r="C6" s="1" t="s">
        <v>27</v>
      </c>
      <c r="D6" s="21" t="s">
        <v>235</v>
      </c>
    </row>
    <row r="7" spans="1:4" ht="15.75">
      <c r="A7" s="7" t="s">
        <v>16</v>
      </c>
      <c r="B7" s="1" t="s">
        <v>31</v>
      </c>
      <c r="C7" s="1" t="s">
        <v>27</v>
      </c>
      <c r="D7" s="21" t="s">
        <v>236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745.14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-407234.7726572751</v>
      </c>
    </row>
    <row r="11" spans="1:4" ht="15.75">
      <c r="A11" s="7" t="s">
        <v>35</v>
      </c>
      <c r="B11" s="1" t="s">
        <v>36</v>
      </c>
      <c r="C11" s="1" t="s">
        <v>33</v>
      </c>
      <c r="D11" s="21">
        <f>'[1]по форме'!$D$25</f>
        <v>6745.17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566258.534041421</v>
      </c>
    </row>
    <row r="13" spans="1:4" ht="15.75">
      <c r="A13" s="7" t="s">
        <v>54</v>
      </c>
      <c r="B13" s="11" t="s">
        <v>39</v>
      </c>
      <c r="C13" s="1" t="s">
        <v>33</v>
      </c>
      <c r="D13" s="18">
        <f>'[2]ГУК 2023'!$AH$125+'[2]ГУК 2022'!$AH$125</f>
        <v>260839.59540736186</v>
      </c>
    </row>
    <row r="14" spans="1:4" ht="15.75">
      <c r="A14" s="7" t="s">
        <v>55</v>
      </c>
      <c r="B14" s="11" t="s">
        <v>40</v>
      </c>
      <c r="C14" s="1" t="s">
        <v>33</v>
      </c>
      <c r="D14" s="18">
        <f>'[2]ГУК 2023'!$AH$124+'[2]ГУК 2022'!$AH$124</f>
        <v>243361.4551147476</v>
      </c>
    </row>
    <row r="15" spans="1:4" ht="15.75">
      <c r="A15" s="7" t="s">
        <v>56</v>
      </c>
      <c r="B15" s="11" t="s">
        <v>41</v>
      </c>
      <c r="C15" s="1" t="s">
        <v>33</v>
      </c>
      <c r="D15" s="19">
        <f>'[2]ГУК 2023'!$AH$126+'[2]ГУК 2022'!$AH$126</f>
        <v>62057.48351931147</v>
      </c>
    </row>
    <row r="16" spans="1:6" ht="15.75">
      <c r="A16" s="11" t="s">
        <v>42</v>
      </c>
      <c r="B16" s="11" t="s">
        <v>43</v>
      </c>
      <c r="C16" s="11" t="s">
        <v>33</v>
      </c>
      <c r="D16" s="20">
        <f>D17</f>
        <v>497150.64404142107</v>
      </c>
      <c r="E16" s="2">
        <v>497150.64</v>
      </c>
      <c r="F16" s="2">
        <f>D16-E16</f>
        <v>0.004041421052534133</v>
      </c>
    </row>
    <row r="17" spans="1:4" ht="31.5">
      <c r="A17" s="11" t="s">
        <v>19</v>
      </c>
      <c r="B17" s="11" t="s">
        <v>57</v>
      </c>
      <c r="C17" s="11" t="s">
        <v>33</v>
      </c>
      <c r="D17" s="9">
        <f>D12-D25+D101+D117</f>
        <v>497150.64404142107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9">
        <f>D16+D10+D9</f>
        <v>90661.01138414598</v>
      </c>
    </row>
    <row r="23" spans="1:4" ht="15.75">
      <c r="A23" s="11" t="s">
        <v>51</v>
      </c>
      <c r="B23" s="11" t="s">
        <v>59</v>
      </c>
      <c r="C23" s="11" t="s">
        <v>33</v>
      </c>
      <c r="D23" s="9">
        <v>2520.41</v>
      </c>
    </row>
    <row r="24" spans="1:4" ht="15.75">
      <c r="A24" s="11" t="s">
        <v>52</v>
      </c>
      <c r="B24" s="11" t="s">
        <v>60</v>
      </c>
      <c r="C24" s="11" t="s">
        <v>33</v>
      </c>
      <c r="D24" s="9">
        <f>D22-D96</f>
        <v>-475597.5226572748</v>
      </c>
    </row>
    <row r="25" spans="1:5" ht="15.75">
      <c r="A25" s="11" t="s">
        <v>53</v>
      </c>
      <c r="B25" s="11" t="s">
        <v>61</v>
      </c>
      <c r="C25" s="11" t="s">
        <v>33</v>
      </c>
      <c r="D25" s="9">
        <v>28487.85</v>
      </c>
      <c r="E25" s="2">
        <f>D25+F16</f>
        <v>28487.85404142105</v>
      </c>
    </row>
    <row r="26" spans="1:4" ht="35.25" customHeight="1">
      <c r="A26" s="24" t="s">
        <v>62</v>
      </c>
      <c r="B26" s="24"/>
      <c r="C26" s="24"/>
      <c r="D26" s="24"/>
    </row>
    <row r="27" spans="1:17" s="6" customFormat="1" ht="31.5" customHeight="1">
      <c r="A27" s="22" t="s">
        <v>22</v>
      </c>
      <c r="B27" s="4" t="s">
        <v>64</v>
      </c>
      <c r="C27" s="4" t="s">
        <v>119</v>
      </c>
      <c r="D27" s="13" t="s">
        <v>120</v>
      </c>
      <c r="E27" s="23" t="s">
        <v>237</v>
      </c>
      <c r="F27" s="23" t="s">
        <v>238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22" t="s">
        <v>121</v>
      </c>
      <c r="B28" s="26" t="s">
        <v>122</v>
      </c>
      <c r="C28" s="1" t="s">
        <v>27</v>
      </c>
      <c r="D28" s="14" t="s">
        <v>27</v>
      </c>
      <c r="E28" s="23"/>
      <c r="F28" s="23"/>
    </row>
    <row r="29" spans="1:6" ht="15.75">
      <c r="A29" s="15" t="s">
        <v>67</v>
      </c>
      <c r="B29" s="27" t="s">
        <v>123</v>
      </c>
      <c r="C29" s="28" t="s">
        <v>124</v>
      </c>
      <c r="D29" s="16">
        <f>E29*E$2*5+F29*E$2*7</f>
        <v>1563.0342511343472</v>
      </c>
      <c r="E29" s="29">
        <v>0.037371679389165594</v>
      </c>
      <c r="F29" s="30">
        <v>0.0418189092364763</v>
      </c>
    </row>
    <row r="30" spans="1:6" ht="15.75">
      <c r="A30" s="15" t="s">
        <v>68</v>
      </c>
      <c r="B30" s="27" t="s">
        <v>113</v>
      </c>
      <c r="C30" s="28" t="s">
        <v>124</v>
      </c>
      <c r="D30" s="16">
        <f aca="true" t="shared" si="0" ref="D30:D55">E30*E$2*5+F30*E$2*7</f>
        <v>1054.1770662134713</v>
      </c>
      <c r="E30" s="29">
        <v>0.0252050569649064</v>
      </c>
      <c r="F30" s="30">
        <v>0.028204458743730263</v>
      </c>
    </row>
    <row r="31" spans="1:6" ht="15.75">
      <c r="A31" s="15" t="s">
        <v>70</v>
      </c>
      <c r="B31" s="27" t="s">
        <v>79</v>
      </c>
      <c r="C31" s="28" t="s">
        <v>124</v>
      </c>
      <c r="D31" s="16">
        <f t="shared" si="0"/>
        <v>936.8887262177756</v>
      </c>
      <c r="E31" s="29">
        <v>0.022400727990524998</v>
      </c>
      <c r="F31" s="30">
        <v>0.025066414621397474</v>
      </c>
    </row>
    <row r="32" spans="1:6" ht="15.75">
      <c r="A32" s="15" t="s">
        <v>116</v>
      </c>
      <c r="B32" s="27" t="s">
        <v>125</v>
      </c>
      <c r="C32" s="28" t="s">
        <v>124</v>
      </c>
      <c r="D32" s="16">
        <f t="shared" si="0"/>
        <v>2851.585426803812</v>
      </c>
      <c r="E32" s="29">
        <v>0.0681805509021882</v>
      </c>
      <c r="F32" s="30">
        <v>0.0762940364595486</v>
      </c>
    </row>
    <row r="33" spans="1:17" s="6" customFormat="1" ht="15.75">
      <c r="A33" s="15" t="s">
        <v>117</v>
      </c>
      <c r="B33" s="27" t="s">
        <v>0</v>
      </c>
      <c r="C33" s="28" t="s">
        <v>124</v>
      </c>
      <c r="D33" s="16">
        <f t="shared" si="0"/>
        <v>29501.461208019216</v>
      </c>
      <c r="E33" s="29">
        <v>0.7053710748679144</v>
      </c>
      <c r="F33" s="30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15" t="s">
        <v>72</v>
      </c>
      <c r="B34" s="27" t="s">
        <v>126</v>
      </c>
      <c r="C34" s="28" t="s">
        <v>124</v>
      </c>
      <c r="D34" s="16">
        <f t="shared" si="0"/>
        <v>3407.438975937125</v>
      </c>
      <c r="E34" s="29">
        <v>0.0814708422764586</v>
      </c>
      <c r="F34" s="30">
        <v>0.09116587250735717</v>
      </c>
    </row>
    <row r="35" spans="1:6" ht="15.75">
      <c r="A35" s="15" t="s">
        <v>73</v>
      </c>
      <c r="B35" s="27" t="s">
        <v>114</v>
      </c>
      <c r="C35" s="28" t="s">
        <v>124</v>
      </c>
      <c r="D35" s="16">
        <f t="shared" si="0"/>
        <v>5399.264407876117</v>
      </c>
      <c r="E35" s="29">
        <v>0.12909478998431476</v>
      </c>
      <c r="F35" s="30">
        <v>0.1444570699924482</v>
      </c>
    </row>
    <row r="36" spans="1:6" ht="15.75">
      <c r="A36" s="15" t="s">
        <v>75</v>
      </c>
      <c r="B36" s="27" t="s">
        <v>15</v>
      </c>
      <c r="C36" s="28" t="s">
        <v>124</v>
      </c>
      <c r="D36" s="16">
        <f t="shared" si="0"/>
        <v>9429.20263909264</v>
      </c>
      <c r="E36" s="29">
        <v>0.22544940244777514</v>
      </c>
      <c r="F36" s="30">
        <v>0.2522778813390604</v>
      </c>
    </row>
    <row r="37" spans="1:6" ht="31.5">
      <c r="A37" s="15" t="s">
        <v>76</v>
      </c>
      <c r="B37" s="27" t="s">
        <v>127</v>
      </c>
      <c r="C37" s="28" t="s">
        <v>124</v>
      </c>
      <c r="D37" s="16">
        <f t="shared" si="0"/>
        <v>22205.376949305974</v>
      </c>
      <c r="E37" s="29">
        <v>0.5309238920789988</v>
      </c>
      <c r="F37" s="30">
        <v>0.5941038352363996</v>
      </c>
    </row>
    <row r="38" spans="1:6" ht="15.75">
      <c r="A38" s="15" t="s">
        <v>118</v>
      </c>
      <c r="B38" s="27" t="s">
        <v>128</v>
      </c>
      <c r="C38" s="28" t="s">
        <v>124</v>
      </c>
      <c r="D38" s="16">
        <f t="shared" si="0"/>
        <v>7272.180935536224</v>
      </c>
      <c r="E38" s="29">
        <v>0.17387566151261669</v>
      </c>
      <c r="F38" s="30">
        <v>0.19456686523261807</v>
      </c>
    </row>
    <row r="39" spans="1:8" ht="15.75">
      <c r="A39" s="15" t="s">
        <v>77</v>
      </c>
      <c r="B39" s="27" t="s">
        <v>129</v>
      </c>
      <c r="C39" s="28" t="s">
        <v>124</v>
      </c>
      <c r="D39" s="16">
        <f t="shared" si="0"/>
        <v>17716.667098045837</v>
      </c>
      <c r="E39" s="29">
        <v>0.42360018800115107</v>
      </c>
      <c r="F39" s="30">
        <v>0.47400861037328806</v>
      </c>
      <c r="H39" s="2"/>
    </row>
    <row r="40" spans="1:6" ht="31.5">
      <c r="A40" s="15" t="s">
        <v>130</v>
      </c>
      <c r="B40" s="27" t="s">
        <v>131</v>
      </c>
      <c r="C40" s="28" t="s">
        <v>124</v>
      </c>
      <c r="D40" s="16">
        <f t="shared" si="0"/>
        <v>225.25843536306303</v>
      </c>
      <c r="E40" s="29">
        <v>0.0053858615190192</v>
      </c>
      <c r="F40" s="30">
        <v>0.006026779039782484</v>
      </c>
    </row>
    <row r="41" spans="1:6" ht="31.5">
      <c r="A41" s="15" t="s">
        <v>132</v>
      </c>
      <c r="B41" s="27" t="s">
        <v>133</v>
      </c>
      <c r="C41" s="28" t="s">
        <v>124</v>
      </c>
      <c r="D41" s="16">
        <f t="shared" si="0"/>
        <v>813.6751980616758</v>
      </c>
      <c r="E41" s="29">
        <v>0.01945472954723055</v>
      </c>
      <c r="F41" s="30">
        <v>0.021769842363350986</v>
      </c>
    </row>
    <row r="42" spans="1:6" ht="31.5">
      <c r="A42" s="15" t="s">
        <v>134</v>
      </c>
      <c r="B42" s="27" t="s">
        <v>135</v>
      </c>
      <c r="C42" s="28" t="s">
        <v>124</v>
      </c>
      <c r="D42" s="16">
        <f t="shared" si="0"/>
        <v>4882.051188370055</v>
      </c>
      <c r="E42" s="29">
        <v>0.1167283772833833</v>
      </c>
      <c r="F42" s="30">
        <v>0.13061905418010591</v>
      </c>
    </row>
    <row r="43" spans="1:6" ht="15.75">
      <c r="A43" s="15" t="s">
        <v>136</v>
      </c>
      <c r="B43" s="27" t="s">
        <v>137</v>
      </c>
      <c r="C43" s="28" t="s">
        <v>124</v>
      </c>
      <c r="D43" s="16">
        <f t="shared" si="0"/>
        <v>8840.532663224782</v>
      </c>
      <c r="E43" s="29">
        <v>0.21137448016875554</v>
      </c>
      <c r="F43" s="30">
        <v>0.23652804330883745</v>
      </c>
    </row>
    <row r="44" spans="1:6" ht="15.75">
      <c r="A44" s="15" t="s">
        <v>138</v>
      </c>
      <c r="B44" s="27" t="s">
        <v>139</v>
      </c>
      <c r="C44" s="28" t="s">
        <v>124</v>
      </c>
      <c r="D44" s="16">
        <f t="shared" si="0"/>
        <v>16156.36754913937</v>
      </c>
      <c r="E44" s="29">
        <v>0.38629389452071455</v>
      </c>
      <c r="F44" s="30">
        <v>0.4322628679686796</v>
      </c>
    </row>
    <row r="45" spans="1:6" ht="15.75">
      <c r="A45" s="15" t="s">
        <v>140</v>
      </c>
      <c r="B45" s="27" t="s">
        <v>141</v>
      </c>
      <c r="C45" s="28" t="s">
        <v>124</v>
      </c>
      <c r="D45" s="16">
        <f t="shared" si="0"/>
        <v>2135.7517973395816</v>
      </c>
      <c r="E45" s="29">
        <v>0.051065183867265454</v>
      </c>
      <c r="F45" s="30">
        <v>0.05714194074747004</v>
      </c>
    </row>
    <row r="46" spans="1:6" ht="15.75">
      <c r="A46" s="15" t="s">
        <v>142</v>
      </c>
      <c r="B46" s="27" t="s">
        <v>14</v>
      </c>
      <c r="C46" s="28" t="s">
        <v>124</v>
      </c>
      <c r="D46" s="16">
        <f t="shared" si="0"/>
        <v>35140.67041507478</v>
      </c>
      <c r="E46" s="29">
        <v>0.8402028729181268</v>
      </c>
      <c r="F46" s="30">
        <v>0.9401870147953839</v>
      </c>
    </row>
    <row r="47" spans="1:6" ht="31.5">
      <c r="A47" s="15" t="s">
        <v>143</v>
      </c>
      <c r="B47" s="27" t="s">
        <v>144</v>
      </c>
      <c r="C47" s="28" t="s">
        <v>124</v>
      </c>
      <c r="D47" s="16">
        <f t="shared" si="0"/>
        <v>3655.435953898663</v>
      </c>
      <c r="E47" s="29">
        <v>0.08740037551805864</v>
      </c>
      <c r="F47" s="30">
        <v>0.09780102020470761</v>
      </c>
    </row>
    <row r="48" spans="1:6" ht="31.5">
      <c r="A48" s="15" t="s">
        <v>145</v>
      </c>
      <c r="B48" s="27" t="s">
        <v>146</v>
      </c>
      <c r="C48" s="28" t="s">
        <v>124</v>
      </c>
      <c r="D48" s="16">
        <f t="shared" si="0"/>
        <v>7957.122558352192</v>
      </c>
      <c r="E48" s="29">
        <v>0.19025240994893294</v>
      </c>
      <c r="F48" s="30">
        <v>0.21289244673285596</v>
      </c>
    </row>
    <row r="49" spans="1:6" ht="31.5">
      <c r="A49" s="15" t="s">
        <v>147</v>
      </c>
      <c r="B49" s="27" t="s">
        <v>148</v>
      </c>
      <c r="C49" s="28" t="s">
        <v>124</v>
      </c>
      <c r="D49" s="16">
        <f t="shared" si="0"/>
        <v>2907.039110869134</v>
      </c>
      <c r="E49" s="29">
        <v>0.06950643182919496</v>
      </c>
      <c r="F49" s="30">
        <v>0.07777769721686915</v>
      </c>
    </row>
    <row r="50" spans="1:6" ht="31.5">
      <c r="A50" s="15" t="s">
        <v>149</v>
      </c>
      <c r="B50" s="27" t="s">
        <v>150</v>
      </c>
      <c r="C50" s="28" t="s">
        <v>124</v>
      </c>
      <c r="D50" s="16">
        <f t="shared" si="0"/>
        <v>5626.548548593164</v>
      </c>
      <c r="E50" s="29">
        <v>0.13452908550979994</v>
      </c>
      <c r="F50" s="30">
        <v>0.15053804668546614</v>
      </c>
    </row>
    <row r="51" spans="1:6" ht="15.75">
      <c r="A51" s="15" t="s">
        <v>151</v>
      </c>
      <c r="B51" s="27" t="s">
        <v>154</v>
      </c>
      <c r="C51" s="28" t="s">
        <v>124</v>
      </c>
      <c r="D51" s="16">
        <f t="shared" si="0"/>
        <v>1194.5078046107392</v>
      </c>
      <c r="E51" s="29">
        <v>0.028560322762838552</v>
      </c>
      <c r="F51" s="30">
        <v>0.03195900117161634</v>
      </c>
    </row>
    <row r="52" spans="1:6" ht="31.5">
      <c r="A52" s="15" t="s">
        <v>152</v>
      </c>
      <c r="B52" s="27" t="s">
        <v>156</v>
      </c>
      <c r="C52" s="28" t="s">
        <v>124</v>
      </c>
      <c r="D52" s="16">
        <f t="shared" si="0"/>
        <v>14666.461261283857</v>
      </c>
      <c r="E52" s="29">
        <v>0.35067068276497154</v>
      </c>
      <c r="F52" s="30">
        <v>0.3924004940140032</v>
      </c>
    </row>
    <row r="53" spans="1:6" ht="15.75">
      <c r="A53" s="15" t="s">
        <v>153</v>
      </c>
      <c r="B53" s="27" t="s">
        <v>158</v>
      </c>
      <c r="C53" s="28" t="s">
        <v>159</v>
      </c>
      <c r="D53" s="16">
        <f t="shared" si="0"/>
        <v>23113.551302131018</v>
      </c>
      <c r="E53" s="29">
        <v>0.5526380680278682</v>
      </c>
      <c r="F53" s="30">
        <v>0.6184019981231845</v>
      </c>
    </row>
    <row r="54" spans="1:6" ht="31.5">
      <c r="A54" s="15" t="s">
        <v>155</v>
      </c>
      <c r="B54" s="27" t="s">
        <v>160</v>
      </c>
      <c r="C54" s="28" t="s">
        <v>6</v>
      </c>
      <c r="D54" s="16">
        <f t="shared" si="0"/>
        <v>3523.3599648188815</v>
      </c>
      <c r="E54" s="29">
        <v>0.08424247829647545</v>
      </c>
      <c r="F54" s="30">
        <v>0.09426733321375604</v>
      </c>
    </row>
    <row r="55" spans="1:6" ht="15.75">
      <c r="A55" s="15" t="s">
        <v>157</v>
      </c>
      <c r="B55" s="27" t="s">
        <v>161</v>
      </c>
      <c r="C55" s="28" t="s">
        <v>6</v>
      </c>
      <c r="D55" s="16">
        <f t="shared" si="0"/>
        <v>1989.7997265850067</v>
      </c>
      <c r="E55" s="29">
        <v>0.047575513701390154</v>
      </c>
      <c r="F55" s="30">
        <v>0.053236999831855585</v>
      </c>
    </row>
    <row r="56" spans="1:6" ht="15.75">
      <c r="A56" s="22" t="s">
        <v>162</v>
      </c>
      <c r="B56" s="31" t="s">
        <v>163</v>
      </c>
      <c r="C56" s="32" t="s">
        <v>27</v>
      </c>
      <c r="D56" s="33" t="s">
        <v>27</v>
      </c>
      <c r="E56" s="29"/>
      <c r="F56" s="30"/>
    </row>
    <row r="57" spans="1:6" ht="31.5">
      <c r="A57" s="7" t="s">
        <v>164</v>
      </c>
      <c r="B57" s="27" t="s">
        <v>165</v>
      </c>
      <c r="C57" s="32" t="s">
        <v>27</v>
      </c>
      <c r="D57" s="33" t="s">
        <v>27</v>
      </c>
      <c r="E57" s="29"/>
      <c r="F57" s="30"/>
    </row>
    <row r="58" spans="1:6" ht="31.5">
      <c r="A58" s="7" t="s">
        <v>166</v>
      </c>
      <c r="B58" s="27" t="s">
        <v>8</v>
      </c>
      <c r="C58" s="32" t="s">
        <v>167</v>
      </c>
      <c r="D58" s="16">
        <f aca="true" t="shared" si="1" ref="D58:D65">E58*E$2*5+F58*E$2*7</f>
        <v>8052.178782087911</v>
      </c>
      <c r="E58" s="29">
        <v>0.19252517570235</v>
      </c>
      <c r="F58" s="30">
        <v>0.21543567161092966</v>
      </c>
    </row>
    <row r="59" spans="1:6" ht="31.5">
      <c r="A59" s="7" t="s">
        <v>168</v>
      </c>
      <c r="B59" s="27" t="s">
        <v>169</v>
      </c>
      <c r="C59" s="32" t="s">
        <v>11</v>
      </c>
      <c r="D59" s="16">
        <f t="shared" si="1"/>
        <v>15243.432788732458</v>
      </c>
      <c r="E59" s="29">
        <v>0.36446589865665</v>
      </c>
      <c r="F59" s="30">
        <v>0.4078373405967914</v>
      </c>
    </row>
    <row r="60" spans="1:17" s="6" customFormat="1" ht="28.5" customHeight="1">
      <c r="A60" s="7" t="s">
        <v>170</v>
      </c>
      <c r="B60" s="27" t="s">
        <v>171</v>
      </c>
      <c r="C60" s="32" t="s">
        <v>10</v>
      </c>
      <c r="D60" s="16">
        <f t="shared" si="1"/>
        <v>3899.482806419931</v>
      </c>
      <c r="E60" s="29">
        <v>0.09323546244705</v>
      </c>
      <c r="F60" s="30">
        <v>0.10433048247824894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6" ht="15.75">
      <c r="A61" s="7" t="s">
        <v>172</v>
      </c>
      <c r="B61" s="27" t="s">
        <v>13</v>
      </c>
      <c r="C61" s="32" t="s">
        <v>10</v>
      </c>
      <c r="D61" s="16">
        <f t="shared" si="1"/>
        <v>8001.5361482383</v>
      </c>
      <c r="E61" s="29">
        <v>0.1913143255407</v>
      </c>
      <c r="F61" s="30">
        <v>0.2140807302800433</v>
      </c>
    </row>
    <row r="62" spans="1:6" ht="15.75">
      <c r="A62" s="7" t="s">
        <v>173</v>
      </c>
      <c r="B62" s="27" t="s">
        <v>115</v>
      </c>
      <c r="C62" s="32" t="s">
        <v>124</v>
      </c>
      <c r="D62" s="16">
        <f t="shared" si="1"/>
        <v>2076.3479878339895</v>
      </c>
      <c r="E62" s="29">
        <v>0.04964485662765</v>
      </c>
      <c r="F62" s="30">
        <v>0.05555259456634035</v>
      </c>
    </row>
    <row r="63" spans="1:6" ht="31.5">
      <c r="A63" s="7" t="s">
        <v>174</v>
      </c>
      <c r="B63" s="27" t="s">
        <v>175</v>
      </c>
      <c r="C63" s="32" t="s">
        <v>124</v>
      </c>
      <c r="D63" s="16">
        <f t="shared" si="1"/>
        <v>10938.80891151565</v>
      </c>
      <c r="E63" s="29">
        <v>0.2615436349164</v>
      </c>
      <c r="F63" s="30">
        <v>0.2926673274714516</v>
      </c>
    </row>
    <row r="64" spans="1:6" ht="15.75">
      <c r="A64" s="7" t="s">
        <v>176</v>
      </c>
      <c r="B64" s="27" t="s">
        <v>177</v>
      </c>
      <c r="C64" s="32" t="s">
        <v>9</v>
      </c>
      <c r="D64" s="16">
        <f t="shared" si="1"/>
        <v>2228.2758893828177</v>
      </c>
      <c r="E64" s="29">
        <v>0.05327740711259999</v>
      </c>
      <c r="F64" s="30">
        <v>0.05961741855899939</v>
      </c>
    </row>
    <row r="65" spans="1:6" ht="15.75">
      <c r="A65" s="7" t="s">
        <v>178</v>
      </c>
      <c r="B65" s="27" t="s">
        <v>179</v>
      </c>
      <c r="C65" s="32" t="s">
        <v>7</v>
      </c>
      <c r="D65" s="16">
        <f t="shared" si="1"/>
        <v>1721.8495508867231</v>
      </c>
      <c r="E65" s="29">
        <v>0.04116890549610001</v>
      </c>
      <c r="F65" s="30">
        <v>0.04606800525013591</v>
      </c>
    </row>
    <row r="66" spans="1:17" s="6" customFormat="1" ht="30" customHeight="1">
      <c r="A66" s="7" t="s">
        <v>69</v>
      </c>
      <c r="B66" s="27" t="s">
        <v>180</v>
      </c>
      <c r="C66" s="14" t="s">
        <v>27</v>
      </c>
      <c r="D66" s="14" t="s">
        <v>27</v>
      </c>
      <c r="E66" s="29"/>
      <c r="F66" s="3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6" ht="15.75">
      <c r="A67" s="7" t="s">
        <v>181</v>
      </c>
      <c r="B67" s="27" t="s">
        <v>182</v>
      </c>
      <c r="C67" s="32" t="s">
        <v>11</v>
      </c>
      <c r="D67" s="16">
        <f aca="true" t="shared" si="2" ref="D67:D72">E67*E$2*5+F67*E$2*7</f>
        <v>13572.225871695346</v>
      </c>
      <c r="E67" s="29">
        <v>0.3245078433222</v>
      </c>
      <c r="F67" s="30">
        <v>0.3631242766775418</v>
      </c>
    </row>
    <row r="68" spans="1:6" ht="15.75">
      <c r="A68" s="7" t="s">
        <v>183</v>
      </c>
      <c r="B68" s="27" t="s">
        <v>184</v>
      </c>
      <c r="C68" s="32" t="s">
        <v>11</v>
      </c>
      <c r="D68" s="16">
        <f t="shared" si="2"/>
        <v>32512.570931449296</v>
      </c>
      <c r="E68" s="29">
        <v>0.7773658037793</v>
      </c>
      <c r="F68" s="30">
        <v>0.8698723344290367</v>
      </c>
    </row>
    <row r="69" spans="1:6" ht="15.75">
      <c r="A69" s="7" t="s">
        <v>185</v>
      </c>
      <c r="B69" s="27" t="s">
        <v>112</v>
      </c>
      <c r="C69" s="32" t="s">
        <v>186</v>
      </c>
      <c r="D69" s="16">
        <f t="shared" si="2"/>
        <v>2886.6301294277414</v>
      </c>
      <c r="E69" s="29">
        <v>0.06901845921405</v>
      </c>
      <c r="F69" s="30">
        <v>0.07723165586052196</v>
      </c>
    </row>
    <row r="70" spans="1:6" ht="15.75">
      <c r="A70" s="7" t="s">
        <v>187</v>
      </c>
      <c r="B70" s="27" t="s">
        <v>188</v>
      </c>
      <c r="C70" s="32" t="s">
        <v>9</v>
      </c>
      <c r="D70" s="16">
        <f t="shared" si="2"/>
        <v>1215.423212390628</v>
      </c>
      <c r="E70" s="29">
        <v>0.029060403879600002</v>
      </c>
      <c r="F70" s="30">
        <v>0.0325185919412724</v>
      </c>
    </row>
    <row r="71" spans="1:6" ht="15.75">
      <c r="A71" s="7" t="s">
        <v>189</v>
      </c>
      <c r="B71" s="27" t="s">
        <v>190</v>
      </c>
      <c r="C71" s="32" t="s">
        <v>12</v>
      </c>
      <c r="D71" s="16">
        <f t="shared" si="2"/>
        <v>14382.508013289094</v>
      </c>
      <c r="E71" s="29">
        <v>0.3438814459085999</v>
      </c>
      <c r="F71" s="30">
        <v>0.38480333797172334</v>
      </c>
    </row>
    <row r="72" spans="1:17" s="6" customFormat="1" ht="15.75">
      <c r="A72" s="7" t="s">
        <v>191</v>
      </c>
      <c r="B72" s="27" t="s">
        <v>192</v>
      </c>
      <c r="C72" s="32" t="s">
        <v>11</v>
      </c>
      <c r="D72" s="16">
        <f t="shared" si="2"/>
        <v>607.711606195314</v>
      </c>
      <c r="E72" s="29">
        <v>0.014530201939800001</v>
      </c>
      <c r="F72" s="30">
        <v>0.0162592959706362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6" ht="15.75">
      <c r="A73" s="22" t="s">
        <v>193</v>
      </c>
      <c r="B73" s="4" t="s">
        <v>194</v>
      </c>
      <c r="C73" s="14" t="s">
        <v>27</v>
      </c>
      <c r="D73" s="14" t="s">
        <v>27</v>
      </c>
      <c r="E73" s="29"/>
      <c r="F73" s="30"/>
    </row>
    <row r="74" spans="1:6" ht="15.75">
      <c r="A74" s="7" t="s">
        <v>65</v>
      </c>
      <c r="B74" s="34" t="s">
        <v>2</v>
      </c>
      <c r="C74" s="35" t="s">
        <v>195</v>
      </c>
      <c r="D74" s="16">
        <f>E74*E$2*5+F74*E$2*7</f>
        <v>2171.961280542052</v>
      </c>
      <c r="E74" s="29">
        <v>0.0519309417328452</v>
      </c>
      <c r="F74" s="30">
        <v>0.058110723799053784</v>
      </c>
    </row>
    <row r="75" spans="1:6" ht="15.75">
      <c r="A75" s="7" t="s">
        <v>196</v>
      </c>
      <c r="B75" s="36" t="s">
        <v>3</v>
      </c>
      <c r="C75" s="32" t="s">
        <v>124</v>
      </c>
      <c r="D75" s="16">
        <f>E75*E$2*5+F75*E$2*7</f>
        <v>1506.8715701951305</v>
      </c>
      <c r="E75" s="29">
        <v>0.03602884655989575</v>
      </c>
      <c r="F75" s="30">
        <v>0.040316279300523346</v>
      </c>
    </row>
    <row r="76" spans="1:6" ht="31.5">
      <c r="A76" s="22" t="s">
        <v>197</v>
      </c>
      <c r="B76" s="37" t="s">
        <v>198</v>
      </c>
      <c r="C76" s="14" t="s">
        <v>27</v>
      </c>
      <c r="D76" s="14" t="s">
        <v>27</v>
      </c>
      <c r="E76" s="29"/>
      <c r="F76" s="30"/>
    </row>
    <row r="77" spans="1:6" ht="31.5">
      <c r="A77" s="7" t="s">
        <v>66</v>
      </c>
      <c r="B77" s="38" t="s">
        <v>199</v>
      </c>
      <c r="C77" s="32" t="s">
        <v>200</v>
      </c>
      <c r="D77" s="16">
        <f>E77*E$2*5+F77*E$2*7</f>
        <v>1647.1010233246993</v>
      </c>
      <c r="E77" s="29">
        <v>0.0393816906575046</v>
      </c>
      <c r="F77" s="30">
        <v>0.04406811184574765</v>
      </c>
    </row>
    <row r="78" spans="1:17" s="6" customFormat="1" ht="31.5">
      <c r="A78" s="7" t="s">
        <v>201</v>
      </c>
      <c r="B78" s="39" t="s">
        <v>202</v>
      </c>
      <c r="C78" s="40" t="s">
        <v>195</v>
      </c>
      <c r="D78" s="16">
        <f>E78*E$2*5+F78*E$2*7</f>
        <v>4392.33691904433</v>
      </c>
      <c r="E78" s="29">
        <v>0.10501945622022779</v>
      </c>
      <c r="F78" s="30">
        <v>0.1175167715104349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6" ht="15.75">
      <c r="A79" s="7" t="s">
        <v>71</v>
      </c>
      <c r="B79" s="38" t="s">
        <v>203</v>
      </c>
      <c r="C79" s="32" t="s">
        <v>124</v>
      </c>
      <c r="D79" s="16">
        <f>E79*E$2*5+F79*E$2*7</f>
        <v>3156.606010480009</v>
      </c>
      <c r="E79" s="29">
        <v>0.07547350142580614</v>
      </c>
      <c r="F79" s="30">
        <v>0.08445484809547707</v>
      </c>
    </row>
    <row r="80" spans="1:6" ht="15.75">
      <c r="A80" s="22" t="s">
        <v>81</v>
      </c>
      <c r="B80" s="37" t="s">
        <v>204</v>
      </c>
      <c r="C80" s="14" t="s">
        <v>27</v>
      </c>
      <c r="D80" s="14" t="s">
        <v>27</v>
      </c>
      <c r="E80" s="29"/>
      <c r="F80" s="30"/>
    </row>
    <row r="81" spans="1:6" ht="31.5">
      <c r="A81" s="7" t="s">
        <v>205</v>
      </c>
      <c r="B81" s="27" t="s">
        <v>206</v>
      </c>
      <c r="C81" s="41" t="s">
        <v>5</v>
      </c>
      <c r="D81" s="16">
        <f>E81*E$2*5+F81*E$2*7</f>
        <v>36001.84840368739</v>
      </c>
      <c r="E81" s="29">
        <v>0.860793379916985</v>
      </c>
      <c r="F81" s="30">
        <v>0.9632277921271062</v>
      </c>
    </row>
    <row r="82" spans="1:6" ht="31.5">
      <c r="A82" s="7" t="s">
        <v>207</v>
      </c>
      <c r="B82" s="27" t="s">
        <v>208</v>
      </c>
      <c r="C82" s="41" t="s">
        <v>10</v>
      </c>
      <c r="D82" s="16">
        <f>E82*E$2*5+F82*E$2*7</f>
        <v>14377.443749904138</v>
      </c>
      <c r="E82" s="29">
        <v>0.343760360892435</v>
      </c>
      <c r="F82" s="30">
        <v>0.3846678438386348</v>
      </c>
    </row>
    <row r="83" spans="1:6" ht="15.75">
      <c r="A83" s="7" t="s">
        <v>209</v>
      </c>
      <c r="B83" s="27" t="s">
        <v>210</v>
      </c>
      <c r="C83" s="41" t="s">
        <v>6</v>
      </c>
      <c r="D83" s="16">
        <f>E83*E$2*5+F83*E$2*7</f>
        <v>2734.7022278789127</v>
      </c>
      <c r="E83" s="29">
        <v>0.0653859087291</v>
      </c>
      <c r="F83" s="30">
        <v>0.0731668318678629</v>
      </c>
    </row>
    <row r="84" spans="1:17" s="6" customFormat="1" ht="15.75">
      <c r="A84" s="7" t="s">
        <v>211</v>
      </c>
      <c r="B84" s="27" t="s">
        <v>212</v>
      </c>
      <c r="C84" s="41" t="s">
        <v>12</v>
      </c>
      <c r="D84" s="16">
        <f>E84*E$2*5+F84*E$2*7</f>
        <v>1306.579953319925</v>
      </c>
      <c r="E84" s="29">
        <v>0.031239934170569996</v>
      </c>
      <c r="F84" s="30">
        <v>0.03495748633686783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6" ht="15.75">
      <c r="A85" s="7" t="s">
        <v>213</v>
      </c>
      <c r="B85" s="36" t="s">
        <v>214</v>
      </c>
      <c r="C85" s="28" t="s">
        <v>74</v>
      </c>
      <c r="D85" s="16">
        <f>E85*E$2*5+F85*E$2*7</f>
        <v>546.9404455757825</v>
      </c>
      <c r="E85" s="29">
        <v>0.01307718174582</v>
      </c>
      <c r="F85" s="30">
        <v>0.01463336637357258</v>
      </c>
    </row>
    <row r="86" spans="1:6" ht="31.5" customHeight="1">
      <c r="A86" s="7" t="s">
        <v>215</v>
      </c>
      <c r="B86" s="38" t="s">
        <v>216</v>
      </c>
      <c r="C86" s="14" t="s">
        <v>27</v>
      </c>
      <c r="D86" s="14" t="s">
        <v>27</v>
      </c>
      <c r="E86" s="29"/>
      <c r="F86" s="30"/>
    </row>
    <row r="87" spans="1:6" ht="15.75">
      <c r="A87" s="7" t="s">
        <v>217</v>
      </c>
      <c r="B87" s="36" t="s">
        <v>218</v>
      </c>
      <c r="C87" s="32" t="s">
        <v>74</v>
      </c>
      <c r="D87" s="16">
        <f>E87*E$2*5+F87*E$2*7</f>
        <v>167.12069170371132</v>
      </c>
      <c r="E87" s="29">
        <v>0.003995805533445</v>
      </c>
      <c r="F87" s="30">
        <v>0.004471306391924955</v>
      </c>
    </row>
    <row r="88" spans="1:6" ht="15.75">
      <c r="A88" s="7" t="s">
        <v>219</v>
      </c>
      <c r="B88" s="36" t="s">
        <v>220</v>
      </c>
      <c r="C88" s="32" t="s">
        <v>74</v>
      </c>
      <c r="D88" s="16">
        <f>E88*E$2*5+F88*E$2*7</f>
        <v>25.32131692480475</v>
      </c>
      <c r="E88" s="29">
        <v>0.000605425080825</v>
      </c>
      <c r="F88" s="30">
        <v>0.0006774706654431751</v>
      </c>
    </row>
    <row r="89" spans="1:6" ht="15.75">
      <c r="A89" s="7" t="s">
        <v>221</v>
      </c>
      <c r="B89" s="36" t="s">
        <v>222</v>
      </c>
      <c r="C89" s="32" t="s">
        <v>74</v>
      </c>
      <c r="D89" s="16">
        <f>E89*E$2*5+F89*E$2*7</f>
        <v>141.7993747789066</v>
      </c>
      <c r="E89" s="29">
        <v>0.00339038045262</v>
      </c>
      <c r="F89" s="30">
        <v>0.0037938357264817803</v>
      </c>
    </row>
    <row r="90" spans="1:6" ht="15.75">
      <c r="A90" s="7" t="s">
        <v>223</v>
      </c>
      <c r="B90" s="36" t="s">
        <v>224</v>
      </c>
      <c r="C90" s="32" t="s">
        <v>74</v>
      </c>
      <c r="D90" s="16">
        <f>E90*E$2*5+F90*E$2*7</f>
        <v>5.06426338496095</v>
      </c>
      <c r="E90" s="29">
        <v>0.00012108501616500001</v>
      </c>
      <c r="F90" s="30">
        <v>0.000135494133088635</v>
      </c>
    </row>
    <row r="91" spans="1:6" ht="15.75">
      <c r="A91" s="7" t="s">
        <v>232</v>
      </c>
      <c r="B91" s="36" t="s">
        <v>231</v>
      </c>
      <c r="C91" s="28" t="s">
        <v>74</v>
      </c>
      <c r="D91" s="16">
        <f>E91*E$2*5+F91*E$2*7</f>
        <v>25.32131692480475</v>
      </c>
      <c r="E91" s="29">
        <v>0.000605425080825</v>
      </c>
      <c r="F91" s="30">
        <v>0.0006774706654431751</v>
      </c>
    </row>
    <row r="92" spans="1:6" ht="15.75">
      <c r="A92" s="22" t="s">
        <v>84</v>
      </c>
      <c r="B92" s="37" t="s">
        <v>225</v>
      </c>
      <c r="C92" s="1" t="s">
        <v>27</v>
      </c>
      <c r="D92" s="14" t="s">
        <v>27</v>
      </c>
      <c r="E92" s="29"/>
      <c r="F92" s="30"/>
    </row>
    <row r="93" spans="1:6" ht="15.75">
      <c r="A93" s="7" t="s">
        <v>226</v>
      </c>
      <c r="B93" s="36" t="s">
        <v>227</v>
      </c>
      <c r="C93" s="32" t="s">
        <v>4</v>
      </c>
      <c r="D93" s="16">
        <f>E93*E$2*5+F93*E$2*7</f>
        <v>44818.7309569044</v>
      </c>
      <c r="E93" s="29">
        <v>1.07160239306025</v>
      </c>
      <c r="F93" s="30">
        <v>1.1991230778344197</v>
      </c>
    </row>
    <row r="94" spans="1:17" s="6" customFormat="1" ht="15.75">
      <c r="A94" s="7" t="s">
        <v>228</v>
      </c>
      <c r="B94" s="36" t="s">
        <v>1</v>
      </c>
      <c r="C94" s="14" t="s">
        <v>27</v>
      </c>
      <c r="D94" s="16">
        <f>E94*E$2*5+F94*E$2*7</f>
        <v>62057.48351931147</v>
      </c>
      <c r="E94" s="29">
        <v>1.48377578808591</v>
      </c>
      <c r="F94" s="30">
        <v>1.6603451068681332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6" ht="15.75">
      <c r="A95" s="7" t="s">
        <v>229</v>
      </c>
      <c r="B95" s="36" t="s">
        <v>230</v>
      </c>
      <c r="C95" s="1"/>
      <c r="D95" s="16">
        <f>E95*E$2*5+F95*E$2*7</f>
        <v>39670.9072260916</v>
      </c>
      <c r="E95" s="29">
        <v>0.9485194741285276</v>
      </c>
      <c r="F95" s="30">
        <v>1.0613932915498223</v>
      </c>
    </row>
    <row r="96" spans="1:6" ht="15.75">
      <c r="A96" s="7"/>
      <c r="B96" s="4" t="s">
        <v>78</v>
      </c>
      <c r="C96" s="1" t="s">
        <v>33</v>
      </c>
      <c r="D96" s="8">
        <f>SUM(D29:D55)+SUM(D58:D65)+SUM(D67:D72)+SUM(D74:D75)+SUM(D77:D79)+SUM(D81:D85)+SUM(D87:D91)+SUM(D93:D95)</f>
        <v>566258.5340414208</v>
      </c>
      <c r="E96" s="17">
        <f>SUM(E29:E55)+SUM(E58:E65)+SUM(E67:E72)+SUM(E74:E75)+SUM(E77:E79)+SUM(E81:E85)+SUM(E87:E91)+SUM(E93:E95)</f>
        <v>13.539071437632847</v>
      </c>
      <c r="F96" s="17">
        <f>SUM(F29:F55)+SUM(F58:F65)+SUM(F67:F72)+SUM(F74:F75)+SUM(F77:F79)+SUM(F81:F85)+SUM(F87:F91)+SUM(F93:F95)</f>
        <v>15.150220938711156</v>
      </c>
    </row>
    <row r="97" spans="1:4" ht="15.75">
      <c r="A97" s="24" t="s">
        <v>80</v>
      </c>
      <c r="B97" s="24"/>
      <c r="C97" s="24"/>
      <c r="D97" s="24"/>
    </row>
    <row r="98" spans="1:4" ht="15.75">
      <c r="A98" s="7" t="s">
        <v>81</v>
      </c>
      <c r="B98" s="1" t="s">
        <v>82</v>
      </c>
      <c r="C98" s="1" t="s">
        <v>83</v>
      </c>
      <c r="D98" s="42">
        <v>0</v>
      </c>
    </row>
    <row r="99" spans="1:4" ht="15.75">
      <c r="A99" s="7" t="s">
        <v>84</v>
      </c>
      <c r="B99" s="1" t="s">
        <v>85</v>
      </c>
      <c r="C99" s="1" t="s">
        <v>83</v>
      </c>
      <c r="D99" s="42">
        <v>0</v>
      </c>
    </row>
    <row r="100" spans="1:4" ht="15.75">
      <c r="A100" s="7" t="s">
        <v>86</v>
      </c>
      <c r="B100" s="1" t="s">
        <v>87</v>
      </c>
      <c r="C100" s="1" t="s">
        <v>83</v>
      </c>
      <c r="D100" s="1">
        <v>0</v>
      </c>
    </row>
    <row r="101" spans="1:4" ht="15.75">
      <c r="A101" s="7" t="s">
        <v>88</v>
      </c>
      <c r="B101" s="1" t="s">
        <v>89</v>
      </c>
      <c r="C101" s="1" t="s">
        <v>33</v>
      </c>
      <c r="D101" s="43">
        <v>-52420.04</v>
      </c>
    </row>
    <row r="102" spans="1:4" ht="15.75">
      <c r="A102" s="24" t="s">
        <v>90</v>
      </c>
      <c r="B102" s="24"/>
      <c r="C102" s="24"/>
      <c r="D102" s="24"/>
    </row>
    <row r="103" spans="1:4" ht="15.75">
      <c r="A103" s="7" t="s">
        <v>91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92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93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94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95</v>
      </c>
      <c r="B107" s="1" t="s">
        <v>96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61</v>
      </c>
      <c r="C108" s="1" t="s">
        <v>33</v>
      </c>
      <c r="D108" s="1">
        <v>0</v>
      </c>
    </row>
    <row r="109" spans="1:4" ht="15.75">
      <c r="A109" s="24" t="s">
        <v>98</v>
      </c>
      <c r="B109" s="24"/>
      <c r="C109" s="24"/>
      <c r="D109" s="24"/>
    </row>
    <row r="110" spans="1:4" ht="15.75">
      <c r="A110" s="7" t="s">
        <v>99</v>
      </c>
      <c r="B110" s="1" t="s">
        <v>82</v>
      </c>
      <c r="C110" s="1" t="s">
        <v>83</v>
      </c>
      <c r="D110" s="1">
        <v>0</v>
      </c>
    </row>
    <row r="111" spans="1:4" ht="15.75">
      <c r="A111" s="7" t="s">
        <v>100</v>
      </c>
      <c r="B111" s="1" t="s">
        <v>85</v>
      </c>
      <c r="C111" s="1" t="s">
        <v>83</v>
      </c>
      <c r="D111" s="1">
        <v>0</v>
      </c>
    </row>
    <row r="112" spans="1:4" ht="15.75">
      <c r="A112" s="7" t="s">
        <v>101</v>
      </c>
      <c r="B112" s="1" t="s">
        <v>102</v>
      </c>
      <c r="C112" s="1" t="s">
        <v>83</v>
      </c>
      <c r="D112" s="1">
        <v>0</v>
      </c>
    </row>
    <row r="113" spans="1:4" ht="15.75">
      <c r="A113" s="7" t="s">
        <v>103</v>
      </c>
      <c r="B113" s="1" t="s">
        <v>89</v>
      </c>
      <c r="C113" s="1" t="s">
        <v>33</v>
      </c>
      <c r="D113" s="1">
        <v>0</v>
      </c>
    </row>
    <row r="114" spans="1:4" ht="15.75">
      <c r="A114" s="24" t="s">
        <v>104</v>
      </c>
      <c r="B114" s="24"/>
      <c r="C114" s="24"/>
      <c r="D114" s="24"/>
    </row>
    <row r="115" spans="1:4" ht="15.75">
      <c r="A115" s="7" t="s">
        <v>105</v>
      </c>
      <c r="B115" s="1" t="s">
        <v>106</v>
      </c>
      <c r="C115" s="1" t="s">
        <v>83</v>
      </c>
      <c r="D115" s="1">
        <v>13</v>
      </c>
    </row>
    <row r="116" spans="1:4" ht="15.75">
      <c r="A116" s="7" t="s">
        <v>107</v>
      </c>
      <c r="B116" s="1" t="s">
        <v>108</v>
      </c>
      <c r="C116" s="1" t="s">
        <v>83</v>
      </c>
      <c r="D116" s="1">
        <v>0</v>
      </c>
    </row>
    <row r="117" spans="1:4" ht="31.5">
      <c r="A117" s="7" t="s">
        <v>109</v>
      </c>
      <c r="B117" s="1" t="s">
        <v>110</v>
      </c>
      <c r="C117" s="1" t="s">
        <v>33</v>
      </c>
      <c r="D117" s="21">
        <v>11800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2024-03-13T09:52:31Z</dcterms:modified>
  <cp:category/>
  <cp:version/>
  <cp:contentType/>
  <cp:contentStatus/>
</cp:coreProperties>
</file>