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форме'!$A$1:$D$137</definedName>
  </definedNames>
  <calcPr fullCalcOnLoad="1"/>
</workbook>
</file>

<file path=xl/sharedStrings.xml><?xml version="1.0" encoding="utf-8"?>
<sst xmlns="http://schemas.openxmlformats.org/spreadsheetml/2006/main" count="406" uniqueCount="282">
  <si>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</si>
  <si>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</si>
  <si>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</si>
  <si>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</si>
  <si>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</si>
  <si>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</si>
  <si>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</si>
  <si>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</si>
  <si>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</si>
  <si>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</si>
  <si>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</si>
  <si>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</si>
  <si>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</si>
  <si>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</si>
  <si>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</si>
  <si>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</si>
  <si>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</si>
  <si>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</si>
  <si>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</si>
  <si>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</si>
  <si>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</si>
  <si>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</si>
  <si>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</si>
  <si>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</si>
  <si>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</si>
  <si>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</si>
  <si>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</si>
  <si>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</si>
  <si>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</si>
  <si>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</si>
  <si>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</si>
  <si>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</si>
  <si>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</si>
  <si>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</si>
  <si>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</si>
  <si>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</si>
  <si>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</si>
  <si>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</si>
  <si>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</si>
  <si>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</si>
  <si>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</si>
  <si>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</si>
  <si>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</si>
  <si>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</si>
  <si>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</si>
  <si>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</si>
  <si>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</si>
  <si>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</si>
  <si>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</si>
  <si>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</si>
  <si>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</si>
  <si>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</si>
  <si>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</si>
  <si>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</si>
  <si>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</si>
  <si>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</si>
  <si>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</si>
  <si>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</si>
  <si>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</si>
  <si>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</si>
  <si>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</si>
  <si>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</si>
  <si>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</si>
  <si>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</si>
  <si>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</si>
  <si>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</si>
  <si>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</si>
  <si>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</si>
  <si>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</si>
  <si>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</si>
  <si>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</si>
  <si>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</si>
  <si>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</si>
  <si>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</si>
  <si>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</si>
  <si>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</si>
  <si>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</si>
  <si>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</si>
  <si>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</si>
  <si>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</si>
  <si>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</si>
  <si>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</si>
  <si>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</si>
  <si>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</si>
  <si>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</si>
  <si>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</si>
  <si>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</si>
  <si>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</si>
  <si>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</si>
  <si>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</si>
  <si>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</si>
  <si>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</si>
  <si>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</si>
  <si>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</si>
  <si>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</si>
  <si>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</si>
  <si>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</si>
  <si>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</si>
  <si>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</si>
  <si>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</si>
  <si>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</si>
  <si>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</si>
  <si>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</si>
  <si>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</si>
  <si>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</si>
  <si>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</si>
  <si>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</si>
  <si>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Профилактический осмотр мусоропровода</t>
  </si>
  <si>
    <t>Ремонт мусоропроводных карманов</t>
  </si>
  <si>
    <t>Протирка стен, дверей, потолка кабины лифта</t>
  </si>
  <si>
    <t>Мытьё пола кабины лифта</t>
  </si>
  <si>
    <t>Техническое освидетельствование лифта</t>
  </si>
  <si>
    <t>Мехуборка (асфальт) в зимний период</t>
  </si>
  <si>
    <t>Дезинфекция элементов ствола мусоропровода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</si>
  <si>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</si>
  <si>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</si>
  <si>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</si>
  <si>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</si>
  <si>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</si>
  <si>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</si>
  <si>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</si>
  <si>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</si>
  <si>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</si>
  <si>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</si>
  <si>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</si>
  <si>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</si>
  <si>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</si>
  <si>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</si>
  <si>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</si>
  <si>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</si>
  <si>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</si>
  <si>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</si>
  <si>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</si>
  <si>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</si>
  <si>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</si>
  <si>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</si>
  <si>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</si>
  <si>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</si>
  <si>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</si>
  <si>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</si>
  <si>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</si>
  <si>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</si>
  <si>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</si>
  <si>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</si>
  <si>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</si>
  <si>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</si>
  <si>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</si>
  <si>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</si>
  <si>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</si>
  <si>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</si>
  <si>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</si>
  <si>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</si>
  <si>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</si>
  <si>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</si>
  <si>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</si>
  <si>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</si>
  <si>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</si>
  <si>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21.30</t>
  </si>
  <si>
    <t>Содержание систем внутридомового газового оборудования</t>
  </si>
  <si>
    <t>по графику</t>
  </si>
  <si>
    <t>21.31</t>
  </si>
  <si>
    <t>Ремонт и обслуживание кол.приборов учета тепловой энергии</t>
  </si>
  <si>
    <t>21.32</t>
  </si>
  <si>
    <t>Ремонт и обслуживание кол.приборов учета хол.воды</t>
  </si>
  <si>
    <t>21.33</t>
  </si>
  <si>
    <t>Поверка приборов учета тепловой энергии</t>
  </si>
  <si>
    <t>1 раз в 4 года</t>
  </si>
  <si>
    <t>21.34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</si>
  <si>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</si>
  <si>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</si>
  <si>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</si>
  <si>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</si>
  <si>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</si>
  <si>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</si>
  <si>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</si>
  <si>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</si>
  <si>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</si>
  <si>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</si>
  <si>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</si>
  <si>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</si>
  <si>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</si>
  <si>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</si>
  <si>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</si>
  <si>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</si>
  <si>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</si>
  <si>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</si>
  <si>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</si>
  <si>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</si>
  <si>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</si>
  <si>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</si>
  <si>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</si>
  <si>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</si>
  <si>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</si>
  <si>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</si>
  <si>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</si>
  <si>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</si>
  <si>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</si>
  <si>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</si>
  <si>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</si>
  <si>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</si>
  <si>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</si>
  <si>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</si>
  <si>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</si>
  <si>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</si>
  <si>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</si>
  <si>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</si>
  <si>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</si>
  <si>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</si>
  <si>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</si>
  <si>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</si>
  <si>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</si>
  <si>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</si>
  <si>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</si>
  <si>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</si>
  <si>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</si>
  <si>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</si>
  <si>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</si>
  <si>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</si>
  <si>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</si>
  <si>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</si>
  <si>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</si>
  <si>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</si>
  <si>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</si>
  <si>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</si>
  <si>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</si>
  <si>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</si>
  <si>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</si>
  <si>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и обслуживание ВСНП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</si>
  <si>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</si>
  <si>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</si>
  <si>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</si>
  <si>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Уборка загрузочных клапанов мусоропровода</t>
  </si>
  <si>
    <t>Уборка мусороприёмных камер</t>
  </si>
  <si>
    <t>24.4</t>
  </si>
  <si>
    <t>24.5</t>
  </si>
  <si>
    <t>Технич. и аварийное обслуж., текущий ремонт лифтов, услуги АСУД</t>
  </si>
  <si>
    <t>Влажное подметание пола кабины лифтов</t>
  </si>
  <si>
    <t>Мытьё стен, дверей, потолка кабины лифта</t>
  </si>
  <si>
    <t>26.4</t>
  </si>
  <si>
    <t>26.5</t>
  </si>
  <si>
    <t>27</t>
  </si>
  <si>
    <t>27.1</t>
  </si>
  <si>
    <t>27.2</t>
  </si>
  <si>
    <t>27.3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</si>
  <si>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</si>
  <si>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</si>
  <si>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</si>
  <si>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</si>
  <si>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</si>
  <si>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</si>
  <si>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</si>
  <si>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</si>
  <si>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</si>
  <si>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</si>
  <si>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</si>
  <si>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</si>
  <si>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</si>
  <si>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</si>
  <si>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</si>
  <si>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</si>
  <si>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</si>
  <si>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 xml:space="preserve">     подоконники</t>
  </si>
  <si>
    <t xml:space="preserve">     шкафы для электрощитков и слаботочных устройств</t>
  </si>
  <si>
    <t xml:space="preserve">          Работы, выполняемые в целях надлежащего               содержания и ремонта лифтов</t>
  </si>
  <si>
    <t>27.4</t>
  </si>
  <si>
    <t>27.5</t>
  </si>
  <si>
    <t>27.6</t>
  </si>
  <si>
    <t>27.6.1</t>
  </si>
  <si>
    <t>27.6.2</t>
  </si>
  <si>
    <t>27.6.3</t>
  </si>
  <si>
    <t>27.6.4</t>
  </si>
  <si>
    <t>27.6.5</t>
  </si>
  <si>
    <t>28.1</t>
  </si>
  <si>
    <t>28.2</t>
  </si>
  <si>
    <t>28.3</t>
  </si>
  <si>
    <t>45</t>
  </si>
  <si>
    <t>Отчет об исполнении управляющей организацией ООО "ГУК "Привокзальная" договора управления за 2022 год по дому №  37/6  ул. Плеханова                        в г. Липецке</t>
  </si>
  <si>
    <t>31.03.2023 г.</t>
  </si>
  <si>
    <t>01.01.2022 г.</t>
  </si>
  <si>
    <t>31.12.2022 г.</t>
  </si>
  <si>
    <t>01.01.23-31.07.23</t>
  </si>
  <si>
    <t>01.08.23-31.12.23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</si>
</sst>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00000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40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left"/>
    </xf>
    <xf numFmtId="0" fontId="38" fillId="0" borderId="14" xfId="0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wrapText="1"/>
    </xf>
    <xf numFmtId="179" fontId="38" fillId="0" borderId="12" xfId="0" applyNumberFormat="1" applyFont="1" applyFill="1" applyBorder="1" applyAlignment="1">
      <alignment vertical="center"/>
    </xf>
    <xf numFmtId="179" fontId="38" fillId="0" borderId="12" xfId="0" applyNumberFormat="1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vertical="center"/>
    </xf>
    <xf numFmtId="0" fontId="38" fillId="0" borderId="14" xfId="0" applyFont="1" applyFill="1" applyBorder="1" applyAlignment="1">
      <alignment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5;&#1083;&#1077;&#1093;&#1072;&#1085;&#1086;&#1074;&#1072;,%20&#1076;.%2037-6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7954.85</v>
          </cell>
        </row>
        <row r="24">
          <cell r="D24">
            <v>-374025.33632420015</v>
          </cell>
        </row>
        <row r="25">
          <cell r="D25">
            <v>229039.79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FC124">
            <v>143974.8580552345</v>
          </cell>
        </row>
        <row r="125">
          <cell r="FC125">
            <v>134062.4921304413</v>
          </cell>
        </row>
        <row r="126">
          <cell r="FC126">
            <v>23234.03925295922</v>
          </cell>
        </row>
      </sheetData>
      <sheetData sheetId="4">
        <row r="124">
          <cell r="FC124">
            <v>180129.40239260803</v>
          </cell>
        </row>
        <row r="125">
          <cell r="FC125">
            <v>167727.87219179416</v>
          </cell>
        </row>
        <row r="126">
          <cell r="FC126">
            <v>29068.503086812252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tabSelected="1" view="pageBreakPreview" zoomScaleNormal="90" zoomScaleSheetLayoutView="100" zoomScalePageLayoutView="0" workbookViewId="0" topLeftCell="A4">
      <selection activeCell="R11" sqref="R11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12" width="9.140625" style="12" hidden="1" customWidth="1"/>
    <col min="13" max="16" width="9.140625" style="12" customWidth="1"/>
    <col min="17" max="16384" width="9.140625" style="3" customWidth="1"/>
  </cols>
  <sheetData>
    <row r="1" ht="15.75">
      <c r="E1" s="2" t="s">
        <v>101</v>
      </c>
    </row>
    <row r="2" spans="1:16" s="6" customFormat="1" ht="33.75" customHeight="1">
      <c r="A2" s="21" t="s">
        <v>276</v>
      </c>
      <c r="B2" s="21"/>
      <c r="C2" s="21"/>
      <c r="D2" s="21"/>
      <c r="E2" s="2">
        <v>2798.7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277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278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279</v>
      </c>
    </row>
    <row r="8" spans="1:4" ht="42.75" customHeight="1">
      <c r="A8" s="20" t="s">
        <v>63</v>
      </c>
      <c r="B8" s="20"/>
      <c r="C8" s="20"/>
      <c r="D8" s="20"/>
    </row>
    <row r="9" spans="1:4" ht="15.75">
      <c r="A9" s="7" t="s">
        <v>17</v>
      </c>
      <c r="B9" s="1" t="s">
        <v>32</v>
      </c>
      <c r="C9" s="1" t="s">
        <v>33</v>
      </c>
      <c r="D9" s="17">
        <f>'[1]по форме'!$D$23</f>
        <v>7954.85</v>
      </c>
    </row>
    <row r="10" spans="1:4" ht="15.75">
      <c r="A10" s="7" t="s">
        <v>18</v>
      </c>
      <c r="B10" s="1" t="s">
        <v>34</v>
      </c>
      <c r="C10" s="1" t="s">
        <v>33</v>
      </c>
      <c r="D10" s="17">
        <f>'[1]по форме'!$D$24</f>
        <v>-374025.33632420015</v>
      </c>
    </row>
    <row r="11" spans="1:4" ht="15.75">
      <c r="A11" s="7" t="s">
        <v>35</v>
      </c>
      <c r="B11" s="1" t="s">
        <v>36</v>
      </c>
      <c r="C11" s="1" t="s">
        <v>33</v>
      </c>
      <c r="D11" s="17">
        <f>'[1]по форме'!$D$25</f>
        <v>229039.79</v>
      </c>
    </row>
    <row r="12" spans="1:4" ht="31.5">
      <c r="A12" s="7" t="s">
        <v>37</v>
      </c>
      <c r="B12" s="1" t="s">
        <v>38</v>
      </c>
      <c r="C12" s="1" t="s">
        <v>33</v>
      </c>
      <c r="D12" s="17">
        <f>D13+D14+D15</f>
        <v>678197.1671098495</v>
      </c>
    </row>
    <row r="13" spans="1:4" ht="15.75">
      <c r="A13" s="7" t="s">
        <v>54</v>
      </c>
      <c r="B13" s="10" t="s">
        <v>39</v>
      </c>
      <c r="C13" s="1" t="s">
        <v>33</v>
      </c>
      <c r="D13" s="17">
        <f>'[2]ГУК 2023'!$FC$125+'[2]ГУК 2022'!$FC$125</f>
        <v>301790.36432223546</v>
      </c>
    </row>
    <row r="14" spans="1:4" ht="15.75">
      <c r="A14" s="7" t="s">
        <v>55</v>
      </c>
      <c r="B14" s="10" t="s">
        <v>40</v>
      </c>
      <c r="C14" s="1" t="s">
        <v>33</v>
      </c>
      <c r="D14" s="17">
        <f>'[2]ГУК 2023'!$FC$124+'[2]ГУК 2022'!$FC$124</f>
        <v>324104.26044784253</v>
      </c>
    </row>
    <row r="15" spans="1:4" ht="16.5" customHeight="1">
      <c r="A15" s="7" t="s">
        <v>56</v>
      </c>
      <c r="B15" s="10" t="s">
        <v>41</v>
      </c>
      <c r="C15" s="1" t="s">
        <v>33</v>
      </c>
      <c r="D15" s="17">
        <f>'[2]ГУК 2023'!$FC$126+'[2]ГУК 2022'!$FC$126</f>
        <v>52302.54233977148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430211.1071098495</v>
      </c>
      <c r="E16" s="2">
        <v>430211.11</v>
      </c>
      <c r="F16" s="2">
        <f>D16-E16</f>
        <v>-0.0028901504701934755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D12-D25+D121+D137</f>
        <v>430211.1071098495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64140.620785649364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8813.4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D22-D116</f>
        <v>-614056.5463242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267983.04</v>
      </c>
      <c r="E25" s="2">
        <f>D25+F16</f>
        <v>267983.0371098495</v>
      </c>
    </row>
    <row r="26" spans="1:4" ht="35.25" customHeight="1">
      <c r="A26" s="20" t="s">
        <v>62</v>
      </c>
      <c r="B26" s="20"/>
      <c r="C26" s="20"/>
      <c r="D26" s="20"/>
    </row>
    <row r="27" spans="1:16" s="6" customFormat="1" ht="33" customHeight="1">
      <c r="A27" s="18" t="s">
        <v>22</v>
      </c>
      <c r="B27" s="4" t="s">
        <v>64</v>
      </c>
      <c r="C27" s="4" t="s">
        <v>117</v>
      </c>
      <c r="D27" s="13" t="s">
        <v>118</v>
      </c>
      <c r="E27" s="19" t="s">
        <v>280</v>
      </c>
      <c r="F27" s="19" t="s">
        <v>281</v>
      </c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6" ht="15.75">
      <c r="A28" s="18" t="s">
        <v>119</v>
      </c>
      <c r="B28" s="4" t="s">
        <v>120</v>
      </c>
      <c r="C28" s="1" t="s">
        <v>27</v>
      </c>
      <c r="D28" s="14" t="s">
        <v>27</v>
      </c>
      <c r="E28" s="19"/>
      <c r="F28" s="19"/>
    </row>
    <row r="29" spans="1:6" ht="15.75">
      <c r="A29" s="7" t="s">
        <v>68</v>
      </c>
      <c r="B29" s="22" t="s">
        <v>121</v>
      </c>
      <c r="C29" s="23" t="s">
        <v>122</v>
      </c>
      <c r="D29" s="15">
        <f>E29*E$2*7+F29*E$2*5</f>
        <v>1317.3377401458351</v>
      </c>
      <c r="E29" s="24">
        <v>0.037371679389165594</v>
      </c>
      <c r="F29" s="25">
        <v>0.0418189092364763</v>
      </c>
    </row>
    <row r="30" spans="1:6" ht="15.75">
      <c r="A30" s="7" t="s">
        <v>70</v>
      </c>
      <c r="B30" s="22" t="s">
        <v>104</v>
      </c>
      <c r="C30" s="23" t="s">
        <v>122</v>
      </c>
      <c r="D30" s="15">
        <f aca="true" t="shared" si="0" ref="D30:D62">E30*E$2*7+F30*E$2*5</f>
        <v>888.4688439241743</v>
      </c>
      <c r="E30" s="24">
        <v>0.0252050569649064</v>
      </c>
      <c r="F30" s="25">
        <v>0.028204458743730263</v>
      </c>
    </row>
    <row r="31" spans="1:6" ht="15.75">
      <c r="A31" s="7" t="s">
        <v>72</v>
      </c>
      <c r="B31" s="22" t="s">
        <v>86</v>
      </c>
      <c r="C31" s="23" t="s">
        <v>122</v>
      </c>
      <c r="D31" s="15">
        <f t="shared" si="0"/>
        <v>789.6172949941017</v>
      </c>
      <c r="E31" s="24">
        <v>0.022400727990524998</v>
      </c>
      <c r="F31" s="25">
        <v>0.025066414621397474</v>
      </c>
    </row>
    <row r="32" spans="1:6" ht="15.75">
      <c r="A32" s="7" t="s">
        <v>114</v>
      </c>
      <c r="B32" s="22" t="s">
        <v>123</v>
      </c>
      <c r="C32" s="23" t="s">
        <v>122</v>
      </c>
      <c r="D32" s="15">
        <f t="shared" si="0"/>
        <v>2403.3389538663723</v>
      </c>
      <c r="E32" s="24">
        <v>0.0681805509021882</v>
      </c>
      <c r="F32" s="25">
        <v>0.0762940364595486</v>
      </c>
    </row>
    <row r="33" spans="1:16" s="6" customFormat="1" ht="15.75">
      <c r="A33" s="7" t="s">
        <v>115</v>
      </c>
      <c r="B33" s="22" t="s">
        <v>0</v>
      </c>
      <c r="C33" s="23" t="s">
        <v>122</v>
      </c>
      <c r="D33" s="15">
        <f t="shared" si="0"/>
        <v>24864.06693299752</v>
      </c>
      <c r="E33" s="24">
        <v>0.7053710748679144</v>
      </c>
      <c r="F33" s="25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6" ht="15.75">
      <c r="A34" s="7" t="s">
        <v>75</v>
      </c>
      <c r="B34" s="22" t="s">
        <v>124</v>
      </c>
      <c r="C34" s="23" t="s">
        <v>122</v>
      </c>
      <c r="D34" s="15">
        <f t="shared" si="0"/>
        <v>2871.8167608855747</v>
      </c>
      <c r="E34" s="24">
        <v>0.0814708422764586</v>
      </c>
      <c r="F34" s="25">
        <v>0.09116587250735717</v>
      </c>
    </row>
    <row r="35" spans="1:6" ht="15.75">
      <c r="A35" s="7" t="s">
        <v>78</v>
      </c>
      <c r="B35" s="22" t="s">
        <v>105</v>
      </c>
      <c r="C35" s="23" t="s">
        <v>122</v>
      </c>
      <c r="D35" s="15">
        <f t="shared" si="0"/>
        <v>15.365525740425761</v>
      </c>
      <c r="E35" s="24">
        <v>0.000435906058194</v>
      </c>
      <c r="F35" s="25">
        <v>0.000487778879119086</v>
      </c>
    </row>
    <row r="36" spans="1:6" ht="15.75">
      <c r="A36" s="7" t="s">
        <v>80</v>
      </c>
      <c r="B36" s="22" t="s">
        <v>15</v>
      </c>
      <c r="C36" s="23" t="s">
        <v>122</v>
      </c>
      <c r="D36" s="15">
        <f t="shared" si="0"/>
        <v>7947.007230932259</v>
      </c>
      <c r="E36" s="24">
        <v>0.22544940244777514</v>
      </c>
      <c r="F36" s="25">
        <v>0.2522778813390604</v>
      </c>
    </row>
    <row r="37" spans="1:6" ht="31.5">
      <c r="A37" s="7" t="s">
        <v>81</v>
      </c>
      <c r="B37" s="22" t="s">
        <v>125</v>
      </c>
      <c r="C37" s="23" t="s">
        <v>122</v>
      </c>
      <c r="D37" s="15">
        <f t="shared" si="0"/>
        <v>35.63948331459865</v>
      </c>
      <c r="E37" s="24">
        <v>0.00101105988497775</v>
      </c>
      <c r="F37" s="25">
        <v>0.0011313760112901022</v>
      </c>
    </row>
    <row r="38" spans="1:6" ht="15.75">
      <c r="A38" s="7" t="s">
        <v>116</v>
      </c>
      <c r="B38" s="22" t="s">
        <v>126</v>
      </c>
      <c r="C38" s="23" t="s">
        <v>122</v>
      </c>
      <c r="D38" s="15">
        <f t="shared" si="0"/>
        <v>6129.052125760163</v>
      </c>
      <c r="E38" s="24">
        <v>0.17387566151261669</v>
      </c>
      <c r="F38" s="25">
        <v>0.19456686523261807</v>
      </c>
    </row>
    <row r="39" spans="1:6" ht="15.75">
      <c r="A39" s="7" t="s">
        <v>82</v>
      </c>
      <c r="B39" s="22" t="s">
        <v>127</v>
      </c>
      <c r="C39" s="23" t="s">
        <v>122</v>
      </c>
      <c r="D39" s="15">
        <f t="shared" si="0"/>
        <v>14931.748412370356</v>
      </c>
      <c r="E39" s="24">
        <v>0.42360018800115107</v>
      </c>
      <c r="F39" s="25">
        <v>0.47400861037328806</v>
      </c>
    </row>
    <row r="40" spans="1:6" ht="31.5">
      <c r="A40" s="7" t="s">
        <v>83</v>
      </c>
      <c r="B40" s="22" t="s">
        <v>128</v>
      </c>
      <c r="C40" s="23" t="s">
        <v>122</v>
      </c>
      <c r="D40" s="15">
        <f t="shared" si="0"/>
        <v>225.0992334261494</v>
      </c>
      <c r="E40" s="24">
        <v>0.0063858615190192</v>
      </c>
      <c r="F40" s="25">
        <v>0.007145779039782484</v>
      </c>
    </row>
    <row r="41" spans="1:6" ht="31.5">
      <c r="A41" s="7" t="s">
        <v>84</v>
      </c>
      <c r="B41" s="22" t="s">
        <v>129</v>
      </c>
      <c r="C41" s="23" t="s">
        <v>122</v>
      </c>
      <c r="D41" s="15">
        <f t="shared" si="0"/>
        <v>685.7719501983909</v>
      </c>
      <c r="E41" s="24">
        <v>0.01945472954723055</v>
      </c>
      <c r="F41" s="25">
        <v>0.021769842363350986</v>
      </c>
    </row>
    <row r="42" spans="1:6" ht="31.5">
      <c r="A42" s="7" t="s">
        <v>130</v>
      </c>
      <c r="B42" s="22" t="s">
        <v>131</v>
      </c>
      <c r="C42" s="23" t="s">
        <v>122</v>
      </c>
      <c r="D42" s="15">
        <f t="shared" si="0"/>
        <v>4114.631701190346</v>
      </c>
      <c r="E42" s="24">
        <v>0.1167283772833833</v>
      </c>
      <c r="F42" s="25">
        <v>0.13061905418010591</v>
      </c>
    </row>
    <row r="43" spans="1:6" ht="15.75">
      <c r="A43" s="7" t="s">
        <v>132</v>
      </c>
      <c r="B43" s="22" t="s">
        <v>108</v>
      </c>
      <c r="C43" s="23" t="s">
        <v>122</v>
      </c>
      <c r="D43" s="15">
        <f t="shared" si="0"/>
        <v>252.8909444778407</v>
      </c>
      <c r="E43" s="24">
        <v>0.00717428720777625</v>
      </c>
      <c r="F43" s="25">
        <v>0.008028027385501624</v>
      </c>
    </row>
    <row r="44" spans="1:6" ht="15.75">
      <c r="A44" s="7" t="s">
        <v>134</v>
      </c>
      <c r="B44" s="22" t="s">
        <v>133</v>
      </c>
      <c r="C44" s="23" t="s">
        <v>122</v>
      </c>
      <c r="D44" s="15">
        <f t="shared" si="0"/>
        <v>7450.871477580289</v>
      </c>
      <c r="E44" s="24">
        <v>0.21137448016875554</v>
      </c>
      <c r="F44" s="25">
        <v>0.23652804330883745</v>
      </c>
    </row>
    <row r="45" spans="1:6" ht="15.75">
      <c r="A45" s="7" t="s">
        <v>136</v>
      </c>
      <c r="B45" s="22" t="s">
        <v>135</v>
      </c>
      <c r="C45" s="23" t="s">
        <v>122</v>
      </c>
      <c r="D45" s="15">
        <f t="shared" si="0"/>
        <v>13616.715501085582</v>
      </c>
      <c r="E45" s="24">
        <v>0.38629389452071455</v>
      </c>
      <c r="F45" s="25">
        <v>0.4322628679686796</v>
      </c>
    </row>
    <row r="46" spans="1:6" ht="15.75">
      <c r="A46" s="7" t="s">
        <v>137</v>
      </c>
      <c r="B46" s="22" t="s">
        <v>106</v>
      </c>
      <c r="C46" s="23" t="s">
        <v>122</v>
      </c>
      <c r="D46" s="15">
        <f t="shared" si="0"/>
        <v>7506.870282500953</v>
      </c>
      <c r="E46" s="24">
        <v>0.21296311558084036</v>
      </c>
      <c r="F46" s="25">
        <v>0.23830572633496036</v>
      </c>
    </row>
    <row r="47" spans="1:6" ht="31.5">
      <c r="A47" s="7" t="s">
        <v>139</v>
      </c>
      <c r="B47" s="22" t="s">
        <v>138</v>
      </c>
      <c r="C47" s="23" t="s">
        <v>122</v>
      </c>
      <c r="D47" s="15">
        <f t="shared" si="0"/>
        <v>209.86747240464857</v>
      </c>
      <c r="E47" s="24">
        <v>0.00595375024483305</v>
      </c>
      <c r="F47" s="25">
        <v>0.006662246523968183</v>
      </c>
    </row>
    <row r="48" spans="1:6" ht="15.75">
      <c r="A48" s="7" t="s">
        <v>141</v>
      </c>
      <c r="B48" s="22" t="s">
        <v>140</v>
      </c>
      <c r="C48" s="23" t="s">
        <v>122</v>
      </c>
      <c r="D48" s="15">
        <f t="shared" si="0"/>
        <v>1800.0286584749329</v>
      </c>
      <c r="E48" s="24">
        <v>0.051065183867265454</v>
      </c>
      <c r="F48" s="25">
        <v>0.05714194074747004</v>
      </c>
    </row>
    <row r="49" spans="1:6" ht="15.75">
      <c r="A49" s="7" t="s">
        <v>142</v>
      </c>
      <c r="B49" s="22" t="s">
        <v>14</v>
      </c>
      <c r="C49" s="23" t="s">
        <v>122</v>
      </c>
      <c r="D49" s="15">
        <f t="shared" si="0"/>
        <v>29616.837454590936</v>
      </c>
      <c r="E49" s="24">
        <v>0.8402028729181268</v>
      </c>
      <c r="F49" s="25">
        <v>0.9401870147953839</v>
      </c>
    </row>
    <row r="50" spans="1:6" ht="31.5">
      <c r="A50" s="7" t="s">
        <v>144</v>
      </c>
      <c r="B50" s="22" t="s">
        <v>143</v>
      </c>
      <c r="C50" s="23" t="s">
        <v>122</v>
      </c>
      <c r="D50" s="15">
        <f t="shared" si="0"/>
        <v>3080.8305929713106</v>
      </c>
      <c r="E50" s="24">
        <v>0.08740037551805864</v>
      </c>
      <c r="F50" s="25">
        <v>0.09780102020470761</v>
      </c>
    </row>
    <row r="51" spans="1:6" ht="31.5">
      <c r="A51" s="7" t="s">
        <v>146</v>
      </c>
      <c r="B51" s="22" t="s">
        <v>145</v>
      </c>
      <c r="C51" s="23" t="s">
        <v>122</v>
      </c>
      <c r="D51" s="15">
        <f t="shared" si="0"/>
        <v>6706.326391424769</v>
      </c>
      <c r="E51" s="24">
        <v>0.19025240994893294</v>
      </c>
      <c r="F51" s="25">
        <v>0.21289244673285596</v>
      </c>
    </row>
    <row r="52" spans="1:6" ht="31.5">
      <c r="A52" s="7" t="s">
        <v>148</v>
      </c>
      <c r="B52" s="22" t="s">
        <v>147</v>
      </c>
      <c r="C52" s="23" t="s">
        <v>122</v>
      </c>
      <c r="D52" s="15">
        <f t="shared" si="0"/>
        <v>2450.075761326834</v>
      </c>
      <c r="E52" s="24">
        <v>0.06950643182919496</v>
      </c>
      <c r="F52" s="25">
        <v>0.07777769721686915</v>
      </c>
    </row>
    <row r="53" spans="1:6" ht="31.5">
      <c r="A53" s="7" t="s">
        <v>150</v>
      </c>
      <c r="B53" s="22" t="s">
        <v>149</v>
      </c>
      <c r="C53" s="23" t="s">
        <v>79</v>
      </c>
      <c r="D53" s="15">
        <f t="shared" si="0"/>
        <v>4742.10001760701</v>
      </c>
      <c r="E53" s="24">
        <v>0.13452908550979994</v>
      </c>
      <c r="F53" s="25">
        <v>0.15053804668546614</v>
      </c>
    </row>
    <row r="54" spans="1:6" ht="15.75">
      <c r="A54" s="7" t="s">
        <v>151</v>
      </c>
      <c r="B54" s="22" t="s">
        <v>102</v>
      </c>
      <c r="C54" s="23" t="s">
        <v>122</v>
      </c>
      <c r="D54" s="15">
        <f t="shared" si="0"/>
        <v>3401.9273989302637</v>
      </c>
      <c r="E54" s="24">
        <v>0.09650960128415159</v>
      </c>
      <c r="F54" s="25">
        <v>0.10799424383696563</v>
      </c>
    </row>
    <row r="55" spans="1:6" ht="15.75">
      <c r="A55" s="7" t="s">
        <v>152</v>
      </c>
      <c r="B55" s="22" t="s">
        <v>153</v>
      </c>
      <c r="C55" s="23" t="s">
        <v>122</v>
      </c>
      <c r="D55" s="15">
        <f t="shared" si="0"/>
        <v>964.0586941638796</v>
      </c>
      <c r="E55" s="24">
        <v>0.027349472601188547</v>
      </c>
      <c r="F55" s="25">
        <v>0.030604059840729985</v>
      </c>
    </row>
    <row r="56" spans="1:6" ht="31.5">
      <c r="A56" s="7" t="s">
        <v>154</v>
      </c>
      <c r="B56" s="22" t="s">
        <v>155</v>
      </c>
      <c r="C56" s="23" t="s">
        <v>122</v>
      </c>
      <c r="D56" s="15">
        <f t="shared" si="0"/>
        <v>12318.328576019605</v>
      </c>
      <c r="E56" s="24">
        <v>0.34945983260332153</v>
      </c>
      <c r="F56" s="25">
        <v>0.3910455526831168</v>
      </c>
    </row>
    <row r="57" spans="1:6" ht="15.75">
      <c r="A57" s="7" t="s">
        <v>156</v>
      </c>
      <c r="B57" s="22" t="s">
        <v>158</v>
      </c>
      <c r="C57" s="23" t="s">
        <v>122</v>
      </c>
      <c r="D57" s="15">
        <f t="shared" si="0"/>
        <v>8488.599331266323</v>
      </c>
      <c r="E57" s="24">
        <v>0.240813880148952</v>
      </c>
      <c r="F57" s="25">
        <v>0.2694707318866773</v>
      </c>
    </row>
    <row r="58" spans="1:6" ht="31.5">
      <c r="A58" s="7" t="s">
        <v>157</v>
      </c>
      <c r="B58" s="22" t="s">
        <v>161</v>
      </c>
      <c r="C58" s="23" t="s">
        <v>159</v>
      </c>
      <c r="D58" s="15">
        <f t="shared" si="0"/>
        <v>5481.822035960673</v>
      </c>
      <c r="E58" s="24">
        <v>0.1555143296613561</v>
      </c>
      <c r="F58" s="25">
        <v>0.17402053489105745</v>
      </c>
    </row>
    <row r="59" spans="1:16" s="6" customFormat="1" ht="24.75" customHeight="1">
      <c r="A59" s="7" t="s">
        <v>160</v>
      </c>
      <c r="B59" s="22" t="s">
        <v>163</v>
      </c>
      <c r="C59" s="23" t="s">
        <v>6</v>
      </c>
      <c r="D59" s="15">
        <f t="shared" si="0"/>
        <v>3969.6835750389964</v>
      </c>
      <c r="E59" s="24">
        <v>0.1126163301344199</v>
      </c>
      <c r="F59" s="25">
        <v>0.12601767342041587</v>
      </c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6" ht="15.75">
      <c r="A60" s="7" t="s">
        <v>162</v>
      </c>
      <c r="B60" s="22" t="s">
        <v>227</v>
      </c>
      <c r="C60" s="23" t="s">
        <v>6</v>
      </c>
      <c r="D60" s="15">
        <f t="shared" si="0"/>
        <v>20823.701939552557</v>
      </c>
      <c r="E60" s="24">
        <v>0.5907495768658019</v>
      </c>
      <c r="F60" s="25">
        <v>0.6610487765128323</v>
      </c>
    </row>
    <row r="61" spans="1:6" ht="15.75">
      <c r="A61" s="7" t="s">
        <v>164</v>
      </c>
      <c r="B61" s="22" t="s">
        <v>165</v>
      </c>
      <c r="C61" s="23" t="s">
        <v>166</v>
      </c>
      <c r="D61" s="15">
        <f t="shared" si="0"/>
        <v>8475.837408498579</v>
      </c>
      <c r="E61" s="24">
        <v>0.24045183595061864</v>
      </c>
      <c r="F61" s="25">
        <v>0.2690656044287423</v>
      </c>
    </row>
    <row r="62" spans="1:6" ht="15.75">
      <c r="A62" s="7" t="s">
        <v>167</v>
      </c>
      <c r="B62" s="22" t="s">
        <v>168</v>
      </c>
      <c r="C62" s="23" t="s">
        <v>166</v>
      </c>
      <c r="D62" s="15">
        <f t="shared" si="0"/>
        <v>2802.330438926094</v>
      </c>
      <c r="E62" s="24">
        <v>0.0794995782132924</v>
      </c>
      <c r="F62" s="25">
        <v>0.0889600280206742</v>
      </c>
    </row>
    <row r="63" spans="1:6" ht="15.75">
      <c r="A63" s="18" t="s">
        <v>169</v>
      </c>
      <c r="B63" s="26" t="s">
        <v>170</v>
      </c>
      <c r="C63" s="27" t="s">
        <v>27</v>
      </c>
      <c r="D63" s="14" t="s">
        <v>27</v>
      </c>
      <c r="E63" s="24"/>
      <c r="F63" s="25"/>
    </row>
    <row r="64" spans="1:6" ht="31.5">
      <c r="A64" s="7" t="s">
        <v>171</v>
      </c>
      <c r="B64" s="22" t="s">
        <v>172</v>
      </c>
      <c r="C64" s="27" t="s">
        <v>27</v>
      </c>
      <c r="D64" s="14" t="s">
        <v>27</v>
      </c>
      <c r="E64" s="24"/>
      <c r="F64" s="25"/>
    </row>
    <row r="65" spans="1:6" ht="31.5">
      <c r="A65" s="7" t="s">
        <v>173</v>
      </c>
      <c r="B65" s="22" t="s">
        <v>8</v>
      </c>
      <c r="C65" s="27" t="s">
        <v>174</v>
      </c>
      <c r="D65" s="15">
        <f aca="true" t="shared" si="1" ref="D65:D72">E65*E$2*7+F65*E$2*5</f>
        <v>6786.440535354713</v>
      </c>
      <c r="E65" s="24">
        <v>0.19252517570235</v>
      </c>
      <c r="F65" s="25">
        <v>0.21543567161092966</v>
      </c>
    </row>
    <row r="66" spans="1:6" ht="31.5">
      <c r="A66" s="7" t="s">
        <v>175</v>
      </c>
      <c r="B66" s="22" t="s">
        <v>176</v>
      </c>
      <c r="C66" s="27" t="s">
        <v>11</v>
      </c>
      <c r="D66" s="15">
        <f t="shared" si="1"/>
        <v>12847.286799633765</v>
      </c>
      <c r="E66" s="24">
        <v>0.36446589865665</v>
      </c>
      <c r="F66" s="25">
        <v>0.4078373405967914</v>
      </c>
    </row>
    <row r="67" spans="1:6" ht="15.75">
      <c r="A67" s="7" t="s">
        <v>177</v>
      </c>
      <c r="B67" s="22" t="s">
        <v>178</v>
      </c>
      <c r="C67" s="27" t="s">
        <v>10</v>
      </c>
      <c r="D67" s="15">
        <f t="shared" si="1"/>
        <v>3286.515227813288</v>
      </c>
      <c r="E67" s="24">
        <v>0.09323546244705</v>
      </c>
      <c r="F67" s="25">
        <v>0.10433048247824894</v>
      </c>
    </row>
    <row r="68" spans="1:6" ht="15.75">
      <c r="A68" s="7" t="s">
        <v>179</v>
      </c>
      <c r="B68" s="22" t="s">
        <v>13</v>
      </c>
      <c r="C68" s="27" t="s">
        <v>10</v>
      </c>
      <c r="D68" s="15">
        <f t="shared" si="1"/>
        <v>6743.758519409084</v>
      </c>
      <c r="E68" s="24">
        <v>0.1913143255407</v>
      </c>
      <c r="F68" s="25">
        <v>0.2140807302800433</v>
      </c>
    </row>
    <row r="69" spans="1:6" ht="15.75">
      <c r="A69" s="7" t="s">
        <v>180</v>
      </c>
      <c r="B69" s="22" t="s">
        <v>112</v>
      </c>
      <c r="C69" s="27" t="s">
        <v>122</v>
      </c>
      <c r="D69" s="15">
        <f t="shared" si="1"/>
        <v>1749.9626537707122</v>
      </c>
      <c r="E69" s="24">
        <v>0.04964485662765</v>
      </c>
      <c r="F69" s="25">
        <v>0.05555259456634035</v>
      </c>
    </row>
    <row r="70" spans="1:6" ht="31.5">
      <c r="A70" s="7" t="s">
        <v>181</v>
      </c>
      <c r="B70" s="22" t="s">
        <v>182</v>
      </c>
      <c r="C70" s="27" t="s">
        <v>122</v>
      </c>
      <c r="D70" s="15">
        <f t="shared" si="1"/>
        <v>9219.315444255457</v>
      </c>
      <c r="E70" s="24">
        <v>0.2615436349164</v>
      </c>
      <c r="F70" s="25">
        <v>0.2926673274714516</v>
      </c>
    </row>
    <row r="71" spans="1:6" ht="15.75">
      <c r="A71" s="7" t="s">
        <v>183</v>
      </c>
      <c r="B71" s="22" t="s">
        <v>184</v>
      </c>
      <c r="C71" s="27" t="s">
        <v>9</v>
      </c>
      <c r="D71" s="15">
        <f t="shared" si="1"/>
        <v>1878.0087016075931</v>
      </c>
      <c r="E71" s="24">
        <v>0.05327740711259999</v>
      </c>
      <c r="F71" s="25">
        <v>0.05961741855899939</v>
      </c>
    </row>
    <row r="72" spans="1:6" ht="15.75">
      <c r="A72" s="7" t="s">
        <v>185</v>
      </c>
      <c r="B72" s="22" t="s">
        <v>186</v>
      </c>
      <c r="C72" s="27" t="s">
        <v>7</v>
      </c>
      <c r="D72" s="15">
        <f t="shared" si="1"/>
        <v>1451.1885421513223</v>
      </c>
      <c r="E72" s="24">
        <v>0.04116890549610001</v>
      </c>
      <c r="F72" s="25">
        <v>0.04606800525013591</v>
      </c>
    </row>
    <row r="73" spans="1:6" ht="31.5">
      <c r="A73" s="7" t="s">
        <v>71</v>
      </c>
      <c r="B73" s="22" t="s">
        <v>187</v>
      </c>
      <c r="C73" s="14" t="s">
        <v>27</v>
      </c>
      <c r="D73" s="14" t="s">
        <v>27</v>
      </c>
      <c r="E73" s="24"/>
      <c r="F73" s="25"/>
    </row>
    <row r="74" spans="1:6" ht="15.75">
      <c r="A74" s="7" t="s">
        <v>188</v>
      </c>
      <c r="B74" s="22" t="s">
        <v>189</v>
      </c>
      <c r="C74" s="27" t="s">
        <v>11</v>
      </c>
      <c r="D74" s="15">
        <f aca="true" t="shared" si="2" ref="D74:D79">E74*E$2*7+F74*E$2*5</f>
        <v>11438.780273428069</v>
      </c>
      <c r="E74" s="24">
        <v>0.3245078433222</v>
      </c>
      <c r="F74" s="25">
        <v>0.3631242766775418</v>
      </c>
    </row>
    <row r="75" spans="1:6" ht="15.75">
      <c r="A75" s="7" t="s">
        <v>190</v>
      </c>
      <c r="B75" s="22" t="s">
        <v>191</v>
      </c>
      <c r="C75" s="27" t="s">
        <v>11</v>
      </c>
      <c r="D75" s="15">
        <f t="shared" si="2"/>
        <v>27401.854237092608</v>
      </c>
      <c r="E75" s="24">
        <v>0.7773658037793</v>
      </c>
      <c r="F75" s="25">
        <v>0.8698723344290367</v>
      </c>
    </row>
    <row r="76" spans="1:6" ht="15.75">
      <c r="A76" s="7" t="s">
        <v>192</v>
      </c>
      <c r="B76" s="22" t="s">
        <v>103</v>
      </c>
      <c r="C76" s="27" t="s">
        <v>193</v>
      </c>
      <c r="D76" s="15">
        <f t="shared" si="2"/>
        <v>2432.874908900746</v>
      </c>
      <c r="E76" s="24">
        <v>0.06901845921405</v>
      </c>
      <c r="F76" s="25">
        <v>0.07723165586052196</v>
      </c>
    </row>
    <row r="77" spans="1:6" ht="15.75">
      <c r="A77" s="7" t="s">
        <v>194</v>
      </c>
      <c r="B77" s="22" t="s">
        <v>195</v>
      </c>
      <c r="C77" s="27" t="s">
        <v>9</v>
      </c>
      <c r="D77" s="15">
        <f t="shared" si="2"/>
        <v>1024.368382695051</v>
      </c>
      <c r="E77" s="24">
        <v>0.029060403879600002</v>
      </c>
      <c r="F77" s="25">
        <v>0.0325185919412724</v>
      </c>
    </row>
    <row r="78" spans="1:6" ht="15.75">
      <c r="A78" s="7" t="s">
        <v>196</v>
      </c>
      <c r="B78" s="22" t="s">
        <v>197</v>
      </c>
      <c r="C78" s="27" t="s">
        <v>12</v>
      </c>
      <c r="D78" s="15">
        <f t="shared" si="2"/>
        <v>12121.6925285581</v>
      </c>
      <c r="E78" s="24">
        <v>0.3438814459085999</v>
      </c>
      <c r="F78" s="25">
        <v>0.38480333797172334</v>
      </c>
    </row>
    <row r="79" spans="1:6" ht="15.75">
      <c r="A79" s="7" t="s">
        <v>198</v>
      </c>
      <c r="B79" s="22" t="s">
        <v>199</v>
      </c>
      <c r="C79" s="27" t="s">
        <v>11</v>
      </c>
      <c r="D79" s="15">
        <f t="shared" si="2"/>
        <v>512.1841913475255</v>
      </c>
      <c r="E79" s="24">
        <v>0.014530201939800001</v>
      </c>
      <c r="F79" s="25">
        <v>0.0162592959706362</v>
      </c>
    </row>
    <row r="80" spans="1:6" ht="15.75">
      <c r="A80" s="18" t="s">
        <v>200</v>
      </c>
      <c r="B80" s="4" t="s">
        <v>201</v>
      </c>
      <c r="C80" s="14" t="s">
        <v>27</v>
      </c>
      <c r="D80" s="14" t="s">
        <v>27</v>
      </c>
      <c r="E80" s="24"/>
      <c r="F80" s="25"/>
    </row>
    <row r="81" spans="1:6" ht="15.75">
      <c r="A81" s="7" t="s">
        <v>65</v>
      </c>
      <c r="B81" s="28" t="s">
        <v>2</v>
      </c>
      <c r="C81" s="29" t="s">
        <v>202</v>
      </c>
      <c r="D81" s="15">
        <f>E81*E$2*7+F81*E$2*5</f>
        <v>557.2990822020532</v>
      </c>
      <c r="E81" s="24">
        <v>0.01581007056066405</v>
      </c>
      <c r="F81" s="25">
        <v>0.01769146895738307</v>
      </c>
    </row>
    <row r="82" spans="1:6" ht="15.75">
      <c r="A82" s="7" t="s">
        <v>203</v>
      </c>
      <c r="B82" s="30" t="s">
        <v>3</v>
      </c>
      <c r="C82" s="27" t="s">
        <v>122</v>
      </c>
      <c r="D82" s="15">
        <f>E82*E$2*7+F82*E$2*5</f>
        <v>1270.003384462135</v>
      </c>
      <c r="E82" s="24">
        <v>0.03602884655989575</v>
      </c>
      <c r="F82" s="25">
        <v>0.040316279300523346</v>
      </c>
    </row>
    <row r="83" spans="1:6" ht="15.75">
      <c r="A83" s="18" t="s">
        <v>204</v>
      </c>
      <c r="B83" s="31" t="s">
        <v>228</v>
      </c>
      <c r="C83" s="23"/>
      <c r="D83" s="15"/>
      <c r="E83" s="24"/>
      <c r="F83" s="25"/>
    </row>
    <row r="84" spans="1:6" ht="15.75">
      <c r="A84" s="7" t="s">
        <v>66</v>
      </c>
      <c r="B84" s="30" t="s">
        <v>229</v>
      </c>
      <c r="C84" s="23" t="s">
        <v>5</v>
      </c>
      <c r="D84" s="15">
        <f aca="true" t="shared" si="3" ref="D84:D89">E84*E$2*7+F84*E$2*5</f>
        <v>30944.461560579657</v>
      </c>
      <c r="E84" s="24">
        <v>0.8778663671962499</v>
      </c>
      <c r="F84" s="25">
        <v>0.9823324648926036</v>
      </c>
    </row>
    <row r="85" spans="1:6" ht="15.75">
      <c r="A85" s="7" t="s">
        <v>208</v>
      </c>
      <c r="B85" s="30" t="s">
        <v>230</v>
      </c>
      <c r="C85" s="23" t="s">
        <v>5</v>
      </c>
      <c r="D85" s="15">
        <f t="shared" si="3"/>
        <v>2859.695068357017</v>
      </c>
      <c r="E85" s="24">
        <v>0.08112696083055</v>
      </c>
      <c r="F85" s="25">
        <v>0.09078106916938546</v>
      </c>
    </row>
    <row r="86" spans="1:6" ht="15.75">
      <c r="A86" s="7" t="s">
        <v>73</v>
      </c>
      <c r="B86" s="30" t="s">
        <v>107</v>
      </c>
      <c r="C86" s="23" t="s">
        <v>6</v>
      </c>
      <c r="D86" s="15">
        <f t="shared" si="3"/>
        <v>1664.5986218794576</v>
      </c>
      <c r="E86" s="24">
        <v>0.04722315630435</v>
      </c>
      <c r="F86" s="25">
        <v>0.05284271190456765</v>
      </c>
    </row>
    <row r="87" spans="1:6" ht="15.75">
      <c r="A87" s="7" t="s">
        <v>233</v>
      </c>
      <c r="B87" s="30" t="s">
        <v>231</v>
      </c>
      <c r="C87" s="23" t="s">
        <v>6</v>
      </c>
      <c r="D87" s="15">
        <f t="shared" si="3"/>
        <v>1067.0503986406782</v>
      </c>
      <c r="E87" s="24">
        <v>0.030271254041250004</v>
      </c>
      <c r="F87" s="25">
        <v>0.03387353327215876</v>
      </c>
    </row>
    <row r="88" spans="1:6" ht="15.75">
      <c r="A88" s="7" t="s">
        <v>234</v>
      </c>
      <c r="B88" s="30" t="s">
        <v>232</v>
      </c>
      <c r="C88" s="23" t="s">
        <v>6</v>
      </c>
      <c r="D88" s="15">
        <f t="shared" si="3"/>
        <v>2987.7411161938985</v>
      </c>
      <c r="E88" s="24">
        <v>0.0847595113155</v>
      </c>
      <c r="F88" s="25">
        <v>0.09484589316204449</v>
      </c>
    </row>
    <row r="89" spans="1:6" ht="15.75">
      <c r="A89" s="7" t="s">
        <v>76</v>
      </c>
      <c r="B89" s="30" t="s">
        <v>113</v>
      </c>
      <c r="C89" s="23" t="s">
        <v>79</v>
      </c>
      <c r="D89" s="15">
        <f t="shared" si="3"/>
        <v>17755.71863338088</v>
      </c>
      <c r="E89" s="24">
        <v>0.5037136672464</v>
      </c>
      <c r="F89" s="25">
        <v>0.5636555936487215</v>
      </c>
    </row>
    <row r="90" spans="1:6" ht="31.5">
      <c r="A90" s="18" t="s">
        <v>210</v>
      </c>
      <c r="B90" s="32" t="s">
        <v>205</v>
      </c>
      <c r="C90" s="14" t="s">
        <v>27</v>
      </c>
      <c r="D90" s="14" t="s">
        <v>27</v>
      </c>
      <c r="E90" s="33"/>
      <c r="F90" s="34"/>
    </row>
    <row r="91" spans="1:6" ht="31.5">
      <c r="A91" s="7" t="s">
        <v>67</v>
      </c>
      <c r="B91" s="35" t="s">
        <v>206</v>
      </c>
      <c r="C91" s="27" t="s">
        <v>207</v>
      </c>
      <c r="D91" s="15">
        <f>E91*E$2*7+F91*E$2*5</f>
        <v>969.9488123643764</v>
      </c>
      <c r="E91" s="33">
        <v>0.027516569923496253</v>
      </c>
      <c r="F91" s="34">
        <v>0.030791041744392306</v>
      </c>
    </row>
    <row r="92" spans="1:6" ht="15.75">
      <c r="A92" s="7" t="s">
        <v>213</v>
      </c>
      <c r="B92" s="35" t="s">
        <v>209</v>
      </c>
      <c r="C92" s="27" t="s">
        <v>122</v>
      </c>
      <c r="D92" s="15">
        <f>E92*E$2*7+F92*E$2*5</f>
        <v>2660.4127359068834</v>
      </c>
      <c r="E92" s="24">
        <v>0.07547350142580614</v>
      </c>
      <c r="F92" s="25">
        <v>0.08445484809547707</v>
      </c>
    </row>
    <row r="93" spans="1:6" ht="31.5">
      <c r="A93" s="18" t="s">
        <v>222</v>
      </c>
      <c r="B93" s="4" t="s">
        <v>263</v>
      </c>
      <c r="C93" s="14" t="s">
        <v>27</v>
      </c>
      <c r="D93" s="14" t="s">
        <v>27</v>
      </c>
      <c r="E93" s="24"/>
      <c r="F93" s="25"/>
    </row>
    <row r="94" spans="1:6" ht="31.5">
      <c r="A94" s="7" t="s">
        <v>69</v>
      </c>
      <c r="B94" s="22" t="s">
        <v>235</v>
      </c>
      <c r="C94" s="27" t="s">
        <v>4</v>
      </c>
      <c r="D94" s="15">
        <f aca="true" t="shared" si="4" ref="D94:D99">E94*E$2*7+F94*E$2*5</f>
        <v>104869.71317840581</v>
      </c>
      <c r="E94" s="24">
        <v>2.9750588471740493</v>
      </c>
      <c r="F94" s="25">
        <v>3.3290908499877614</v>
      </c>
    </row>
    <row r="95" spans="1:6" ht="15.75">
      <c r="A95" s="7" t="s">
        <v>225</v>
      </c>
      <c r="B95" s="22" t="s">
        <v>111</v>
      </c>
      <c r="C95" s="27" t="s">
        <v>79</v>
      </c>
      <c r="D95" s="15">
        <f t="shared" si="4"/>
        <v>4225.519578617085</v>
      </c>
      <c r="E95" s="24">
        <v>0.11987416600335</v>
      </c>
      <c r="F95" s="25">
        <v>0.13413919175774866</v>
      </c>
    </row>
    <row r="96" spans="1:6" ht="15.75">
      <c r="A96" s="7" t="s">
        <v>74</v>
      </c>
      <c r="B96" s="22" t="s">
        <v>236</v>
      </c>
      <c r="C96" s="27" t="s">
        <v>5</v>
      </c>
      <c r="D96" s="15">
        <f t="shared" si="4"/>
        <v>469.5021754018983</v>
      </c>
      <c r="E96" s="24">
        <v>0.013319351778149998</v>
      </c>
      <c r="F96" s="25">
        <v>0.014904354639749847</v>
      </c>
    </row>
    <row r="97" spans="1:6" ht="15.75">
      <c r="A97" s="7" t="s">
        <v>238</v>
      </c>
      <c r="B97" s="22" t="s">
        <v>110</v>
      </c>
      <c r="C97" s="27" t="s">
        <v>5</v>
      </c>
      <c r="D97" s="15">
        <f t="shared" si="4"/>
        <v>853.6403189125424</v>
      </c>
      <c r="E97" s="24">
        <v>0.024217003233</v>
      </c>
      <c r="F97" s="25">
        <v>0.027098826617726997</v>
      </c>
    </row>
    <row r="98" spans="1:6" ht="15.75">
      <c r="A98" s="7" t="s">
        <v>239</v>
      </c>
      <c r="B98" s="22" t="s">
        <v>109</v>
      </c>
      <c r="C98" s="27" t="s">
        <v>6</v>
      </c>
      <c r="D98" s="15">
        <f t="shared" si="4"/>
        <v>298.7741116193898</v>
      </c>
      <c r="E98" s="24">
        <v>0.008475951131549999</v>
      </c>
      <c r="F98" s="25">
        <v>0.00948458931620445</v>
      </c>
    </row>
    <row r="99" spans="1:6" ht="16.5" customHeight="1">
      <c r="A99" s="7" t="s">
        <v>77</v>
      </c>
      <c r="B99" s="22" t="s">
        <v>237</v>
      </c>
      <c r="C99" s="27" t="s">
        <v>12</v>
      </c>
      <c r="D99" s="15">
        <f t="shared" si="4"/>
        <v>85.36403189125426</v>
      </c>
      <c r="E99" s="24">
        <v>0.0024217003233</v>
      </c>
      <c r="F99" s="25">
        <v>0.0027098826617727003</v>
      </c>
    </row>
    <row r="100" spans="1:6" ht="15.75">
      <c r="A100" s="18" t="s">
        <v>240</v>
      </c>
      <c r="B100" s="32" t="s">
        <v>211</v>
      </c>
      <c r="C100" s="14" t="s">
        <v>27</v>
      </c>
      <c r="D100" s="14" t="s">
        <v>27</v>
      </c>
      <c r="E100" s="24"/>
      <c r="F100" s="25"/>
    </row>
    <row r="101" spans="1:6" ht="31.5">
      <c r="A101" s="7" t="s">
        <v>241</v>
      </c>
      <c r="B101" s="22" t="s">
        <v>212</v>
      </c>
      <c r="C101" s="1" t="s">
        <v>5</v>
      </c>
      <c r="D101" s="15">
        <f>E101*E$2*7+F101*E$2*5</f>
        <v>31443.8411471435</v>
      </c>
      <c r="E101" s="24">
        <v>0.892033314087555</v>
      </c>
      <c r="F101" s="25">
        <v>0.9981852784639741</v>
      </c>
    </row>
    <row r="102" spans="1:6" ht="31.5">
      <c r="A102" s="7" t="s">
        <v>242</v>
      </c>
      <c r="B102" s="22" t="s">
        <v>214</v>
      </c>
      <c r="C102" s="1" t="s">
        <v>10</v>
      </c>
      <c r="D102" s="15">
        <f>E102*E$2*7+F102*E$2*5</f>
        <v>31917.61152413996</v>
      </c>
      <c r="E102" s="24">
        <v>0.90547375088187</v>
      </c>
      <c r="F102" s="25">
        <v>1.0132251272368125</v>
      </c>
    </row>
    <row r="103" spans="1:6" ht="15.75">
      <c r="A103" s="7" t="s">
        <v>243</v>
      </c>
      <c r="B103" s="22" t="s">
        <v>215</v>
      </c>
      <c r="C103" s="1" t="s">
        <v>6</v>
      </c>
      <c r="D103" s="15">
        <f>E103*E$2*7+F103*E$2*5</f>
        <v>1489.6023565023866</v>
      </c>
      <c r="E103" s="24">
        <v>0.042258670641585</v>
      </c>
      <c r="F103" s="25">
        <v>0.047287452447933614</v>
      </c>
    </row>
    <row r="104" spans="1:6" ht="15.75">
      <c r="A104" s="7" t="s">
        <v>264</v>
      </c>
      <c r="B104" s="22" t="s">
        <v>216</v>
      </c>
      <c r="C104" s="1" t="s">
        <v>12</v>
      </c>
      <c r="D104" s="15">
        <f>E104*E$2*7+F104*E$2*5</f>
        <v>1634.7212107175187</v>
      </c>
      <c r="E104" s="24">
        <v>0.046375561191195</v>
      </c>
      <c r="F104" s="25">
        <v>0.051894252972947204</v>
      </c>
    </row>
    <row r="105" spans="1:6" ht="15.75">
      <c r="A105" s="7" t="s">
        <v>265</v>
      </c>
      <c r="B105" s="30" t="s">
        <v>217</v>
      </c>
      <c r="C105" s="23" t="s">
        <v>79</v>
      </c>
      <c r="D105" s="15">
        <f>E105*E$2*7+F105*E$2*5</f>
        <v>1178.0236400993085</v>
      </c>
      <c r="E105" s="24">
        <v>0.03341946446154</v>
      </c>
      <c r="F105" s="25">
        <v>0.03739638073246326</v>
      </c>
    </row>
    <row r="106" spans="1:6" ht="15.75">
      <c r="A106" s="7" t="s">
        <v>266</v>
      </c>
      <c r="B106" s="22" t="s">
        <v>218</v>
      </c>
      <c r="C106" s="14" t="s">
        <v>27</v>
      </c>
      <c r="D106" s="14" t="s">
        <v>27</v>
      </c>
      <c r="E106" s="24"/>
      <c r="F106" s="25"/>
    </row>
    <row r="107" spans="1:6" ht="15.75">
      <c r="A107" s="7" t="s">
        <v>267</v>
      </c>
      <c r="B107" s="30" t="s">
        <v>219</v>
      </c>
      <c r="C107" s="27" t="s">
        <v>79</v>
      </c>
      <c r="D107" s="15">
        <f>E107*E$2*7+F107*E$2*5</f>
        <v>98.16863667494236</v>
      </c>
      <c r="E107" s="24">
        <v>0.0027849553717949997</v>
      </c>
      <c r="F107" s="25">
        <v>0.0031163650610386046</v>
      </c>
    </row>
    <row r="108" spans="1:6" ht="15.75">
      <c r="A108" s="7" t="s">
        <v>268</v>
      </c>
      <c r="B108" s="36" t="s">
        <v>261</v>
      </c>
      <c r="C108" s="1" t="s">
        <v>79</v>
      </c>
      <c r="D108" s="15">
        <f>E108*E$2*7+F108*E$2*5</f>
        <v>21.341007972813564</v>
      </c>
      <c r="E108" s="24">
        <v>0.000605425080825</v>
      </c>
      <c r="F108" s="25">
        <v>0.0006774706654431751</v>
      </c>
    </row>
    <row r="109" spans="1:6" ht="15.75">
      <c r="A109" s="7" t="s">
        <v>269</v>
      </c>
      <c r="B109" s="30" t="s">
        <v>220</v>
      </c>
      <c r="C109" s="27" t="s">
        <v>79</v>
      </c>
      <c r="D109" s="15">
        <f>E109*E$2*7+F109*E$2*5</f>
        <v>81.09583029669153</v>
      </c>
      <c r="E109" s="24">
        <v>0.002300615307135</v>
      </c>
      <c r="F109" s="25">
        <v>0.0025743885286840648</v>
      </c>
    </row>
    <row r="110" spans="1:6" ht="15.75">
      <c r="A110" s="7" t="s">
        <v>270</v>
      </c>
      <c r="B110" s="30" t="s">
        <v>221</v>
      </c>
      <c r="C110" s="27" t="s">
        <v>79</v>
      </c>
      <c r="D110" s="15">
        <f>E110*E$2*7+F110*E$2*5</f>
        <v>4.268201594562712</v>
      </c>
      <c r="E110" s="24">
        <v>0.00012108501616500001</v>
      </c>
      <c r="F110" s="25">
        <v>0.000135494133088635</v>
      </c>
    </row>
    <row r="111" spans="1:6" ht="15.75">
      <c r="A111" s="7" t="s">
        <v>271</v>
      </c>
      <c r="B111" s="37" t="s">
        <v>262</v>
      </c>
      <c r="C111" s="29" t="s">
        <v>79</v>
      </c>
      <c r="D111" s="15">
        <f>E111*E$2*7+F111*E$2*5</f>
        <v>34.1456127565017</v>
      </c>
      <c r="E111" s="24">
        <v>0.0009686801293200001</v>
      </c>
      <c r="F111" s="25">
        <v>0.00108395306470908</v>
      </c>
    </row>
    <row r="112" spans="1:6" ht="15.75">
      <c r="A112" s="18" t="s">
        <v>244</v>
      </c>
      <c r="B112" s="32" t="s">
        <v>223</v>
      </c>
      <c r="C112" s="1" t="s">
        <v>27</v>
      </c>
      <c r="D112" s="14" t="s">
        <v>27</v>
      </c>
      <c r="E112" s="24"/>
      <c r="F112" s="25"/>
    </row>
    <row r="113" spans="1:6" ht="15.75">
      <c r="A113" s="7" t="s">
        <v>272</v>
      </c>
      <c r="B113" s="30" t="s">
        <v>224</v>
      </c>
      <c r="C113" s="27" t="s">
        <v>4</v>
      </c>
      <c r="D113" s="15">
        <f>E113*E$2*7+F113*E$2*5</f>
        <v>37773.58411188</v>
      </c>
      <c r="E113" s="24">
        <v>1.07160239306025</v>
      </c>
      <c r="F113" s="25">
        <v>1.1991230778344197</v>
      </c>
    </row>
    <row r="114" spans="1:6" ht="15.75">
      <c r="A114" s="7" t="s">
        <v>273</v>
      </c>
      <c r="B114" s="30" t="s">
        <v>1</v>
      </c>
      <c r="C114" s="14" t="s">
        <v>27</v>
      </c>
      <c r="D114" s="15">
        <f>E114*E$2*7+F114*E$2*5</f>
        <v>52302.54233977148</v>
      </c>
      <c r="E114" s="24">
        <v>1.48377578808591</v>
      </c>
      <c r="F114" s="25">
        <v>1.6603451068681332</v>
      </c>
    </row>
    <row r="115" spans="1:6" ht="15.75">
      <c r="A115" s="7" t="s">
        <v>274</v>
      </c>
      <c r="B115" s="30" t="s">
        <v>226</v>
      </c>
      <c r="C115" s="1"/>
      <c r="D115" s="15">
        <f>E115*E$2*7+F115*E$2*5</f>
        <v>36405.88159291833</v>
      </c>
      <c r="E115" s="24">
        <v>1.0328019104803374</v>
      </c>
      <c r="F115" s="25">
        <v>1.1557053378274975</v>
      </c>
    </row>
    <row r="116" spans="1:6" ht="15.75">
      <c r="A116" s="7"/>
      <c r="B116" s="4" t="s">
        <v>85</v>
      </c>
      <c r="C116" s="1" t="s">
        <v>33</v>
      </c>
      <c r="D116" s="8">
        <f>SUM(D29:D62)+SUM(D65:D72)+SUM(D74:D79)+SUM(D81:D82)+SUM(D84:D89)+SUM(D91:D92)+SUM(D94:D99)+SUM(D101:D105)+SUM(D107:D111)+SUM(D113:D115)</f>
        <v>678197.1671098494</v>
      </c>
      <c r="E116" s="16">
        <f>SUM(E29:E62)+SUM(E65:E72)+SUM(E74:E79)+SUM(E81:E82)+SUM(E84:E89)+SUM(E91:E92)+SUM(E94:E99)+SUM(E101:E105)+SUM(E107:E111)+SUM(E113:E115)</f>
        <v>19.239839806808998</v>
      </c>
      <c r="F116" s="16">
        <f>SUM(F29:F62)+SUM(F65:F72)+SUM(F74:F79)+SUM(F81:F82)+SUM(F84:F89)+SUM(F91:F92)+SUM(F94:F99)+SUM(F101:F105)+SUM(F107:F111)+SUM(F113:F115)</f>
        <v>21.529380743819274</v>
      </c>
    </row>
    <row r="117" spans="1:4" ht="15.75">
      <c r="A117" s="20" t="s">
        <v>87</v>
      </c>
      <c r="B117" s="20"/>
      <c r="C117" s="20"/>
      <c r="D117" s="20"/>
    </row>
    <row r="118" spans="1:4" ht="15.75">
      <c r="A118" s="7" t="s">
        <v>245</v>
      </c>
      <c r="B118" s="1" t="s">
        <v>88</v>
      </c>
      <c r="C118" s="1" t="s">
        <v>89</v>
      </c>
      <c r="D118" s="38">
        <v>6</v>
      </c>
    </row>
    <row r="119" spans="1:4" ht="15.75">
      <c r="A119" s="7" t="s">
        <v>246</v>
      </c>
      <c r="B119" s="1" t="s">
        <v>90</v>
      </c>
      <c r="C119" s="1" t="s">
        <v>89</v>
      </c>
      <c r="D119" s="38">
        <v>6</v>
      </c>
    </row>
    <row r="120" spans="1:4" ht="15.75">
      <c r="A120" s="7" t="s">
        <v>247</v>
      </c>
      <c r="B120" s="1" t="s">
        <v>91</v>
      </c>
      <c r="C120" s="1" t="s">
        <v>89</v>
      </c>
      <c r="D120" s="1">
        <v>0</v>
      </c>
    </row>
    <row r="121" spans="1:4" ht="15.75">
      <c r="A121" s="7" t="s">
        <v>248</v>
      </c>
      <c r="B121" s="1" t="s">
        <v>92</v>
      </c>
      <c r="C121" s="1" t="s">
        <v>33</v>
      </c>
      <c r="D121" s="39">
        <v>-17303.02</v>
      </c>
    </row>
    <row r="122" spans="1:4" ht="15.75">
      <c r="A122" s="20" t="s">
        <v>93</v>
      </c>
      <c r="B122" s="20"/>
      <c r="C122" s="20"/>
      <c r="D122" s="20"/>
    </row>
    <row r="123" spans="1:4" ht="15.75">
      <c r="A123" s="7" t="s">
        <v>249</v>
      </c>
      <c r="B123" s="1" t="s">
        <v>32</v>
      </c>
      <c r="C123" s="1" t="s">
        <v>33</v>
      </c>
      <c r="D123" s="1">
        <v>0</v>
      </c>
    </row>
    <row r="124" spans="1:4" ht="15.75">
      <c r="A124" s="7" t="s">
        <v>250</v>
      </c>
      <c r="B124" s="1" t="s">
        <v>34</v>
      </c>
      <c r="C124" s="1" t="s">
        <v>33</v>
      </c>
      <c r="D124" s="1">
        <v>0</v>
      </c>
    </row>
    <row r="125" spans="1:4" ht="15.75">
      <c r="A125" s="7" t="s">
        <v>251</v>
      </c>
      <c r="B125" s="1" t="s">
        <v>36</v>
      </c>
      <c r="C125" s="1" t="s">
        <v>33</v>
      </c>
      <c r="D125" s="1">
        <v>0</v>
      </c>
    </row>
    <row r="126" spans="1:4" ht="15.75">
      <c r="A126" s="7" t="s">
        <v>252</v>
      </c>
      <c r="B126" s="1" t="s">
        <v>59</v>
      </c>
      <c r="C126" s="1" t="s">
        <v>33</v>
      </c>
      <c r="D126" s="1">
        <v>0</v>
      </c>
    </row>
    <row r="127" spans="1:4" ht="15.75">
      <c r="A127" s="7" t="s">
        <v>253</v>
      </c>
      <c r="B127" s="1" t="s">
        <v>94</v>
      </c>
      <c r="C127" s="1" t="s">
        <v>33</v>
      </c>
      <c r="D127" s="1">
        <v>0</v>
      </c>
    </row>
    <row r="128" spans="1:4" ht="15.75">
      <c r="A128" s="7" t="s">
        <v>254</v>
      </c>
      <c r="B128" s="1" t="s">
        <v>61</v>
      </c>
      <c r="C128" s="1" t="s">
        <v>33</v>
      </c>
      <c r="D128" s="1">
        <v>0</v>
      </c>
    </row>
    <row r="129" spans="1:4" ht="15.75">
      <c r="A129" s="20" t="s">
        <v>95</v>
      </c>
      <c r="B129" s="20"/>
      <c r="C129" s="20"/>
      <c r="D129" s="20"/>
    </row>
    <row r="130" spans="1:4" ht="15.75">
      <c r="A130" s="7" t="s">
        <v>255</v>
      </c>
      <c r="B130" s="1" t="s">
        <v>88</v>
      </c>
      <c r="C130" s="1" t="s">
        <v>89</v>
      </c>
      <c r="D130" s="1">
        <v>0</v>
      </c>
    </row>
    <row r="131" spans="1:4" ht="15.75">
      <c r="A131" s="7" t="s">
        <v>256</v>
      </c>
      <c r="B131" s="1" t="s">
        <v>90</v>
      </c>
      <c r="C131" s="1" t="s">
        <v>89</v>
      </c>
      <c r="D131" s="1">
        <v>0</v>
      </c>
    </row>
    <row r="132" spans="1:4" ht="15.75">
      <c r="A132" s="7" t="s">
        <v>257</v>
      </c>
      <c r="B132" s="1" t="s">
        <v>96</v>
      </c>
      <c r="C132" s="1" t="s">
        <v>89</v>
      </c>
      <c r="D132" s="1">
        <v>0</v>
      </c>
    </row>
    <row r="133" spans="1:4" ht="15.75">
      <c r="A133" s="7" t="s">
        <v>258</v>
      </c>
      <c r="B133" s="1" t="s">
        <v>92</v>
      </c>
      <c r="C133" s="1" t="s">
        <v>33</v>
      </c>
      <c r="D133" s="1">
        <v>0</v>
      </c>
    </row>
    <row r="134" spans="1:4" ht="15.75">
      <c r="A134" s="20" t="s">
        <v>97</v>
      </c>
      <c r="B134" s="20"/>
      <c r="C134" s="20"/>
      <c r="D134" s="20"/>
    </row>
    <row r="135" spans="1:4" ht="15.75">
      <c r="A135" s="7" t="s">
        <v>259</v>
      </c>
      <c r="B135" s="1" t="s">
        <v>98</v>
      </c>
      <c r="C135" s="1" t="s">
        <v>89</v>
      </c>
      <c r="D135" s="1">
        <v>12</v>
      </c>
    </row>
    <row r="136" spans="1:4" ht="15.75">
      <c r="A136" s="7" t="s">
        <v>260</v>
      </c>
      <c r="B136" s="1" t="s">
        <v>99</v>
      </c>
      <c r="C136" s="1" t="s">
        <v>89</v>
      </c>
      <c r="D136" s="1">
        <v>0</v>
      </c>
    </row>
    <row r="137" spans="1:4" ht="31.5">
      <c r="A137" s="7" t="s">
        <v>275</v>
      </c>
      <c r="B137" s="1" t="s">
        <v>100</v>
      </c>
      <c r="C137" s="1" t="s">
        <v>33</v>
      </c>
      <c r="D137" s="17">
        <v>37300</v>
      </c>
    </row>
  </sheetData>
  <sheetProtection password="CC29" sheet="1" objects="1" scenarios="1" selectLockedCells="1" selectUnlockedCells="1"/>
  <mergeCells count="9">
    <mergeCell ref="E27:E28"/>
    <mergeCell ref="F27:F28"/>
    <mergeCell ref="A134:D134"/>
    <mergeCell ref="A2:D2"/>
    <mergeCell ref="A26:D26"/>
    <mergeCell ref="A8:D8"/>
    <mergeCell ref="A117:D117"/>
    <mergeCell ref="A122:D122"/>
    <mergeCell ref="A129:D129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2017-04-03T07:46:46Z</cp:lastPrinted>
  <dcterms:created xsi:type="dcterms:W3CDTF">2010-07-19T21:32:50Z</dcterms:created>
  <dcterms:modified xsi:type="dcterms:W3CDTF">2024-03-13T06:33:31Z</dcterms:modified>
  <cp:category/>
  <cp:version/>
  <cp:contentType/>
  <cp:contentStatus/>
</cp:coreProperties>
</file>