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форме'!$A$1:$D$136</definedName>
  </definedNames>
  <calcPr fullCalcOnLoad="1"/>
</workbook>
</file>

<file path=xl/sharedStrings.xml><?xml version="1.0" encoding="utf-8"?>
<sst xmlns="http://schemas.openxmlformats.org/spreadsheetml/2006/main" count="400" uniqueCount="280">
  <si>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</si>
  <si>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</si>
  <si>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</si>
  <si>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</si>
  <si>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</si>
  <si>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</si>
  <si>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</si>
  <si>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</si>
  <si>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</si>
  <si>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</si>
  <si>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</si>
  <si>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</si>
  <si>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</si>
  <si>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</si>
  <si>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</si>
  <si>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</si>
  <si>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</si>
  <si>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</si>
  <si>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</si>
  <si>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</si>
  <si>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</si>
  <si>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</si>
  <si>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</si>
  <si>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</si>
  <si>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</si>
  <si>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</si>
  <si>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</si>
  <si>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</si>
  <si>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</si>
  <si>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</si>
  <si>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</si>
  <si>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</si>
  <si>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</si>
  <si>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</si>
  <si>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</si>
  <si>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</si>
  <si>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</si>
  <si>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</si>
  <si>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</si>
  <si>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</si>
  <si>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</si>
  <si>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</si>
  <si>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</si>
  <si>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</si>
  <si>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</si>
  <si>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</si>
  <si>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</si>
  <si>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</si>
  <si>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</si>
  <si>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</si>
  <si>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</si>
  <si>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</si>
  <si>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</si>
  <si>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</si>
  <si>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</si>
  <si>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</si>
  <si>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</si>
  <si>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</si>
  <si>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</si>
  <si>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</si>
  <si>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</si>
  <si>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</si>
  <si>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</si>
  <si>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</si>
  <si>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</si>
  <si>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</si>
  <si>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</si>
  <si>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</si>
  <si>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</si>
  <si>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</si>
  <si>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</si>
  <si>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</si>
  <si>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</si>
  <si>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</si>
  <si>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26.3</t>
  </si>
  <si>
    <t>21.6</t>
  </si>
  <si>
    <t>24.6</t>
  </si>
  <si>
    <t>26.6</t>
  </si>
  <si>
    <t>21.7</t>
  </si>
  <si>
    <t>1 раз в год</t>
  </si>
  <si>
    <t>21.8</t>
  </si>
  <si>
    <t>21.9</t>
  </si>
  <si>
    <t>21.11</t>
  </si>
  <si>
    <t>21.12</t>
  </si>
  <si>
    <t>21.13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</si>
  <si>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</si>
  <si>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</si>
  <si>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</si>
  <si>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</si>
  <si>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</si>
  <si>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</si>
  <si>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</si>
  <si>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</si>
  <si>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</si>
  <si>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</si>
  <si>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 остатки денежных средств (на конец периода)</t>
  </si>
  <si>
    <t>Информация о наличии претензий по качеству предоставленных коммунальных услуг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</si>
  <si>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</si>
  <si>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</si>
  <si>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</si>
  <si>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</si>
  <si>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</si>
  <si>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</si>
  <si>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</si>
  <si>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</si>
  <si>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</si>
  <si>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</si>
  <si>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Профилактический осмотр мусоропровода</t>
  </si>
  <si>
    <t>Протирка стен, дверей, потолка кабины лифта</t>
  </si>
  <si>
    <t>Мытьё пола кабины лифта</t>
  </si>
  <si>
    <t>Ремонт мусоропроводных карманов</t>
  </si>
  <si>
    <t>Техническое освидетельствование лифта</t>
  </si>
  <si>
    <t>Мехуборка (асфальт) в зимний период</t>
  </si>
  <si>
    <t>Дезинфекция элементов ствола мусоропровода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</si>
  <si>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</si>
  <si>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</si>
  <si>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</si>
  <si>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</si>
  <si>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</si>
  <si>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</si>
  <si>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</si>
  <si>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</si>
  <si>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</si>
  <si>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</si>
  <si>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</si>
  <si>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</si>
  <si>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</si>
  <si>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</si>
  <si>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</si>
  <si>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</si>
  <si>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</si>
  <si>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</si>
  <si>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</si>
  <si>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</si>
  <si>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</si>
  <si>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</si>
  <si>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</si>
  <si>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</si>
  <si>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</si>
  <si>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</si>
  <si>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</si>
  <si>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</si>
  <si>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</si>
  <si>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</si>
  <si>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</si>
  <si>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</si>
  <si>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</si>
  <si>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</si>
  <si>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</si>
  <si>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</si>
  <si>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</si>
  <si>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</si>
  <si>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</si>
  <si>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</si>
  <si>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</si>
  <si>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</si>
  <si>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</si>
  <si>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</si>
  <si>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Ремонт почтовых ящиков</t>
  </si>
  <si>
    <t>21.30</t>
  </si>
  <si>
    <t>Обследование спец.организациями</t>
  </si>
  <si>
    <t>21.31</t>
  </si>
  <si>
    <t>Содержание систем внутридомового газового оборудования</t>
  </si>
  <si>
    <t>по графику</t>
  </si>
  <si>
    <t>21.32</t>
  </si>
  <si>
    <t>Ремонт и обслуживание кол.приборов учета тепловой энергии</t>
  </si>
  <si>
    <t>21.33</t>
  </si>
  <si>
    <t>Ремонт и обслуживание кол.приборов учета хол.воды</t>
  </si>
  <si>
    <t>21.34</t>
  </si>
  <si>
    <t>Поверка приборов учета тепловой энергии</t>
  </si>
  <si>
    <t>1 раз в 4 года</t>
  </si>
  <si>
    <t>21.35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</si>
  <si>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</si>
  <si>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</si>
  <si>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</si>
  <si>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</si>
  <si>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</si>
  <si>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</si>
  <si>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</si>
  <si>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</si>
  <si>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</si>
  <si>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</si>
  <si>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</si>
  <si>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</si>
  <si>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</si>
  <si>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</si>
  <si>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</si>
  <si>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</si>
  <si>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</si>
  <si>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</si>
  <si>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</si>
  <si>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</si>
  <si>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</si>
  <si>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</si>
  <si>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</si>
  <si>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</si>
  <si>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</si>
  <si>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Покос травы на земельном участке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</si>
  <si>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</si>
  <si>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</si>
  <si>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</si>
  <si>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</si>
  <si>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</si>
  <si>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</si>
  <si>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</si>
  <si>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</si>
  <si>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</si>
  <si>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</si>
  <si>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</si>
  <si>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</si>
  <si>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Содержание мусоропровода</t>
  </si>
  <si>
    <t>Удаление мусора из мусороприемных камер</t>
  </si>
  <si>
    <t>24.2</t>
  </si>
  <si>
    <t>Влажное подметание пола мусороприемных камер</t>
  </si>
  <si>
    <t>24.4</t>
  </si>
  <si>
    <t>Уборка загрузочных клапанов мусоропровода</t>
  </si>
  <si>
    <t>24.5</t>
  </si>
  <si>
    <t>Уборка мусороприёмных камер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</si>
  <si>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</si>
  <si>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</si>
  <si>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</si>
  <si>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</si>
  <si>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</si>
  <si>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</si>
  <si>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>26.</t>
  </si>
  <si>
    <t xml:space="preserve">          Работы, выполняемые в целях надлежащего содер-я и ремонта лифтов</t>
  </si>
  <si>
    <t>Технич. и аварийное обслуж., текущий ремонт лифтов, услуги АСУД</t>
  </si>
  <si>
    <t>26.2</t>
  </si>
  <si>
    <t>Влажное подметание пола кабины лифтов</t>
  </si>
  <si>
    <t>26.4</t>
  </si>
  <si>
    <t>26.5</t>
  </si>
  <si>
    <t>Мытьё стен, дверей, потолка кабины лифта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</si>
  <si>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</si>
  <si>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</si>
  <si>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</si>
  <si>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</si>
  <si>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</si>
  <si>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</si>
  <si>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</si>
  <si>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</si>
  <si>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</si>
  <si>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</si>
  <si>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Влажная протирка элементов лестничных клеток</t>
  </si>
  <si>
    <t>27.5.1</t>
  </si>
  <si>
    <t xml:space="preserve">     двери</t>
  </si>
  <si>
    <t>27.5.2</t>
  </si>
  <si>
    <t xml:space="preserve">     перила</t>
  </si>
  <si>
    <t>27.5.3</t>
  </si>
  <si>
    <t xml:space="preserve">     почтовые ящики</t>
  </si>
  <si>
    <t>27.5.4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</si>
  <si>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</si>
  <si>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</si>
  <si>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</si>
  <si>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</si>
  <si>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</si>
  <si>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</si>
  <si>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</si>
  <si>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</si>
  <si>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</si>
  <si>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</si>
  <si>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</si>
  <si>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</si>
  <si>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</si>
  <si>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</si>
  <si>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</si>
  <si>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</si>
  <si>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</si>
  <si>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</si>
  <si>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</si>
  <si>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</si>
  <si>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</si>
  <si>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</si>
  <si>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</si>
  <si>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</si>
  <si>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Отчет об исполнении управляющей организацией ООО "ГУК "Привокзальная" договора управления за 2023 год по дому № 15  ул. Ленина                                       в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</si>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</sst>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83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wrapText="1"/>
    </xf>
    <xf numFmtId="0" fontId="38" fillId="0" borderId="12" xfId="0" applyFont="1" applyFill="1" applyBorder="1" applyAlignment="1">
      <alignment horizontal="center"/>
    </xf>
    <xf numFmtId="179" fontId="38" fillId="0" borderId="12" xfId="0" applyNumberFormat="1" applyFont="1" applyFill="1" applyBorder="1" applyAlignment="1">
      <alignment/>
    </xf>
    <xf numFmtId="179" fontId="38" fillId="0" borderId="12" xfId="0" applyNumberFormat="1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/>
    </xf>
    <xf numFmtId="0" fontId="40" fillId="0" borderId="12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wrapText="1"/>
    </xf>
    <xf numFmtId="179" fontId="38" fillId="0" borderId="12" xfId="0" applyNumberFormat="1" applyFont="1" applyFill="1" applyBorder="1" applyAlignment="1">
      <alignment horizontal="right" wrapText="1"/>
    </xf>
    <xf numFmtId="0" fontId="38" fillId="0" borderId="12" xfId="0" applyFont="1" applyFill="1" applyBorder="1" applyAlignment="1">
      <alignment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43;&#1059;&#1050;\&#1059;&#1087;&#1088;&#1072;&#1074;&#1083;&#1077;&#1085;&#1080;&#1077;%20&#1059;&#1054;\&#1091;&#1083;.%20&#1051;&#1077;&#1085;&#1080;&#1085;&#1072;,%20&#1076;.%2015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850.24</v>
          </cell>
        </row>
        <row r="24">
          <cell r="D24">
            <v>-575387.509493804</v>
          </cell>
        </row>
        <row r="25">
          <cell r="D25">
            <v>77918.88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FI124">
            <v>77924.63806408145</v>
          </cell>
        </row>
        <row r="125">
          <cell r="FI125">
            <v>75193.74665797193</v>
          </cell>
        </row>
        <row r="126">
          <cell r="FI126">
            <v>12795.48400345094</v>
          </cell>
        </row>
      </sheetData>
      <sheetData sheetId="4">
        <row r="124">
          <cell r="FI124">
            <v>348188.73129616375</v>
          </cell>
        </row>
        <row r="125">
          <cell r="FI125">
            <v>335986.35682739894</v>
          </cell>
        </row>
        <row r="126">
          <cell r="FI126">
            <v>57173.74443007569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view="pageBreakPreview" zoomScaleNormal="90" zoomScaleSheetLayoutView="100" zoomScalePageLayoutView="0" workbookViewId="0" topLeftCell="A1">
      <selection activeCell="P16" sqref="P16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9.57421875" style="12" customWidth="1"/>
    <col min="5" max="5" width="18.7109375" style="2" hidden="1" customWidth="1"/>
    <col min="6" max="6" width="17.8515625" style="12" hidden="1" customWidth="1"/>
    <col min="7" max="7" width="8.7109375" style="12" hidden="1" customWidth="1"/>
    <col min="8" max="13" width="9.140625" style="12" hidden="1" customWidth="1"/>
    <col min="14" max="22" width="9.140625" style="12" customWidth="1"/>
    <col min="23" max="25" width="9.140625" style="3" customWidth="1"/>
    <col min="26" max="16384" width="9.140625" style="3" customWidth="1"/>
  </cols>
  <sheetData>
    <row r="1" ht="15.75">
      <c r="E1" s="2" t="s">
        <v>102</v>
      </c>
    </row>
    <row r="2" spans="1:22" s="6" customFormat="1" ht="33.75" customHeight="1">
      <c r="A2" s="21" t="s">
        <v>274</v>
      </c>
      <c r="B2" s="21"/>
      <c r="C2" s="21"/>
      <c r="D2" s="21"/>
      <c r="E2" s="2">
        <v>3941.26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275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276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277</v>
      </c>
    </row>
    <row r="8" spans="1:4" ht="42.75" customHeight="1">
      <c r="A8" s="20" t="s">
        <v>63</v>
      </c>
      <c r="B8" s="20"/>
      <c r="C8" s="20"/>
      <c r="D8" s="20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850.24</v>
      </c>
    </row>
    <row r="10" spans="1:4" ht="15.75">
      <c r="A10" s="7" t="s">
        <v>18</v>
      </c>
      <c r="B10" s="1" t="s">
        <v>34</v>
      </c>
      <c r="C10" s="1" t="s">
        <v>33</v>
      </c>
      <c r="D10" s="16">
        <f>'[1]по форме'!$D$24</f>
        <v>-575387.509493804</v>
      </c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77918.88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907262.7012791426</v>
      </c>
    </row>
    <row r="13" spans="1:4" ht="15.75">
      <c r="A13" s="7" t="s">
        <v>54</v>
      </c>
      <c r="B13" s="10" t="s">
        <v>39</v>
      </c>
      <c r="C13" s="1" t="s">
        <v>33</v>
      </c>
      <c r="D13" s="16">
        <f>'[2]ГУК 2023'!$FI$125+'[2]ГУК 2022'!$FI$125</f>
        <v>411180.10348537087</v>
      </c>
    </row>
    <row r="14" spans="1:4" ht="15.75">
      <c r="A14" s="7" t="s">
        <v>55</v>
      </c>
      <c r="B14" s="10" t="s">
        <v>40</v>
      </c>
      <c r="C14" s="1" t="s">
        <v>33</v>
      </c>
      <c r="D14" s="16">
        <f>'[2]ГУК 2023'!$FI$124+'[2]ГУК 2022'!$FI$124</f>
        <v>426113.3693602452</v>
      </c>
    </row>
    <row r="15" spans="1:4" ht="17.25" customHeight="1">
      <c r="A15" s="7" t="s">
        <v>56</v>
      </c>
      <c r="B15" s="10" t="s">
        <v>41</v>
      </c>
      <c r="C15" s="1" t="s">
        <v>33</v>
      </c>
      <c r="D15" s="16">
        <f>'[2]ГУК 2023'!$FI$126+'[2]ГУК 2022'!$FI$126</f>
        <v>69969.22843352663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899214.1412791426</v>
      </c>
      <c r="E16" s="2">
        <v>899214.14</v>
      </c>
      <c r="F16" s="2">
        <f>D16-E16</f>
        <v>0.0012791425688192248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D12-D25+D120+D136</f>
        <v>899214.1412791426</v>
      </c>
    </row>
    <row r="18" spans="1:4" ht="31.5">
      <c r="A18" s="10" t="s">
        <v>44</v>
      </c>
      <c r="B18" s="10" t="s">
        <v>58</v>
      </c>
      <c r="C18" s="10" t="s">
        <v>33</v>
      </c>
      <c r="D18" s="11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1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1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1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324676.8717853386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2767.7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D22-D115</f>
        <v>-582585.8294938041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64526.13</v>
      </c>
      <c r="E25" s="2">
        <f>D25+F16</f>
        <v>64526.131279142566</v>
      </c>
    </row>
    <row r="26" spans="1:4" ht="35.25" customHeight="1">
      <c r="A26" s="20" t="s">
        <v>62</v>
      </c>
      <c r="B26" s="20"/>
      <c r="C26" s="20"/>
      <c r="D26" s="20"/>
    </row>
    <row r="27" spans="1:22" s="6" customFormat="1" ht="32.25" customHeight="1">
      <c r="A27" s="17" t="s">
        <v>22</v>
      </c>
      <c r="B27" s="4" t="s">
        <v>64</v>
      </c>
      <c r="C27" s="4" t="s">
        <v>117</v>
      </c>
      <c r="D27" s="13" t="s">
        <v>118</v>
      </c>
      <c r="E27" s="19" t="s">
        <v>278</v>
      </c>
      <c r="F27" s="19" t="s">
        <v>279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7" t="s">
        <v>119</v>
      </c>
      <c r="B28" s="4" t="s">
        <v>120</v>
      </c>
      <c r="C28" s="1" t="s">
        <v>27</v>
      </c>
      <c r="D28" s="14" t="s">
        <v>27</v>
      </c>
      <c r="E28" s="19"/>
      <c r="F28" s="19"/>
    </row>
    <row r="29" spans="1:6" ht="15.75">
      <c r="A29" s="7" t="s">
        <v>68</v>
      </c>
      <c r="B29" s="22" t="s">
        <v>121</v>
      </c>
      <c r="C29" s="23" t="s">
        <v>122</v>
      </c>
      <c r="D29" s="15">
        <f>E29*E$2*10+F29*E$2*2</f>
        <v>1762.3064031111192</v>
      </c>
      <c r="E29" s="24">
        <v>0.03653725234342175</v>
      </c>
      <c r="F29" s="25">
        <v>0.04088518537228893</v>
      </c>
    </row>
    <row r="30" spans="1:6" ht="15.75">
      <c r="A30" s="7" t="s">
        <v>70</v>
      </c>
      <c r="B30" s="22" t="s">
        <v>104</v>
      </c>
      <c r="C30" s="23" t="s">
        <v>122</v>
      </c>
      <c r="D30" s="15">
        <f aca="true" t="shared" si="0" ref="D30:D63">E30*E$2*10+F30*E$2*2</f>
        <v>1188.5747177022117</v>
      </c>
      <c r="E30" s="24">
        <v>0.02464228372150944</v>
      </c>
      <c r="F30" s="25">
        <v>0.027574715484369062</v>
      </c>
    </row>
    <row r="31" spans="1:6" ht="15.75">
      <c r="A31" s="7" t="s">
        <v>72</v>
      </c>
      <c r="B31" s="22" t="s">
        <v>123</v>
      </c>
      <c r="C31" s="23" t="s">
        <v>122</v>
      </c>
      <c r="D31" s="15">
        <f t="shared" si="0"/>
        <v>3215.1357227313665</v>
      </c>
      <c r="E31" s="24">
        <v>0.0666582298131607</v>
      </c>
      <c r="F31" s="25">
        <v>0.07459055916092683</v>
      </c>
    </row>
    <row r="32" spans="1:6" ht="15.75">
      <c r="A32" s="7" t="s">
        <v>114</v>
      </c>
      <c r="B32" s="22" t="s">
        <v>0</v>
      </c>
      <c r="C32" s="23" t="s">
        <v>122</v>
      </c>
      <c r="D32" s="15">
        <f t="shared" si="0"/>
        <v>33262.61977323606</v>
      </c>
      <c r="E32" s="24">
        <v>0.6896216969492482</v>
      </c>
      <c r="F32" s="25">
        <v>0.7716866788862088</v>
      </c>
    </row>
    <row r="33" spans="1:22" s="6" customFormat="1" ht="15.75">
      <c r="A33" s="7" t="s">
        <v>115</v>
      </c>
      <c r="B33" s="22" t="s">
        <v>124</v>
      </c>
      <c r="C33" s="23" t="s">
        <v>122</v>
      </c>
      <c r="D33" s="15">
        <f t="shared" si="0"/>
        <v>3841.85536634683</v>
      </c>
      <c r="E33" s="24">
        <v>0.07965177833964456</v>
      </c>
      <c r="F33" s="25">
        <v>0.08913033996206225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7" t="s">
        <v>75</v>
      </c>
      <c r="B34" s="22" t="s">
        <v>105</v>
      </c>
      <c r="C34" s="23" t="s">
        <v>122</v>
      </c>
      <c r="D34" s="15">
        <f t="shared" si="0"/>
        <v>20.555673442198128</v>
      </c>
      <c r="E34" s="24">
        <v>0.0004261732388424</v>
      </c>
      <c r="F34" s="25">
        <v>0.00047688785426464557</v>
      </c>
    </row>
    <row r="35" spans="1:6" ht="15.75">
      <c r="A35" s="7" t="s">
        <v>78</v>
      </c>
      <c r="B35" s="22" t="s">
        <v>15</v>
      </c>
      <c r="C35" s="23" t="s">
        <v>122</v>
      </c>
      <c r="D35" s="15">
        <f t="shared" si="0"/>
        <v>10631.337205211978</v>
      </c>
      <c r="E35" s="24">
        <v>0.2204156153147369</v>
      </c>
      <c r="F35" s="25">
        <v>0.2466450735371906</v>
      </c>
    </row>
    <row r="36" spans="1:6" ht="31.5">
      <c r="A36" s="7" t="s">
        <v>80</v>
      </c>
      <c r="B36" s="22" t="s">
        <v>125</v>
      </c>
      <c r="C36" s="23" t="s">
        <v>122</v>
      </c>
      <c r="D36" s="15">
        <f t="shared" si="0"/>
        <v>47.67774256732066</v>
      </c>
      <c r="E36" s="24">
        <v>0.0009884851512039</v>
      </c>
      <c r="F36" s="25">
        <v>0.0011061148841971641</v>
      </c>
    </row>
    <row r="37" spans="1:6" ht="15.75">
      <c r="A37" s="7" t="s">
        <v>81</v>
      </c>
      <c r="B37" s="22" t="s">
        <v>126</v>
      </c>
      <c r="C37" s="23" t="s">
        <v>122</v>
      </c>
      <c r="D37" s="15">
        <f t="shared" si="0"/>
        <v>8199.315541535463</v>
      </c>
      <c r="E37" s="24">
        <v>0.1699934020869193</v>
      </c>
      <c r="F37" s="25">
        <v>0.19022261693526268</v>
      </c>
    </row>
    <row r="38" spans="1:6" ht="15.75">
      <c r="A38" s="7" t="s">
        <v>116</v>
      </c>
      <c r="B38" s="22" t="s">
        <v>127</v>
      </c>
      <c r="C38" s="23" t="s">
        <v>122</v>
      </c>
      <c r="D38" s="15">
        <f t="shared" si="0"/>
        <v>19975.375361106297</v>
      </c>
      <c r="E38" s="24">
        <v>0.41414213154696855</v>
      </c>
      <c r="F38" s="25">
        <v>0.4634250452010578</v>
      </c>
    </row>
    <row r="39" spans="1:6" ht="31.5">
      <c r="A39" s="7" t="s">
        <v>82</v>
      </c>
      <c r="B39" s="22" t="s">
        <v>128</v>
      </c>
      <c r="C39" s="23" t="s">
        <v>122</v>
      </c>
      <c r="D39" s="15">
        <f t="shared" si="0"/>
        <v>302.2099050769369</v>
      </c>
      <c r="E39" s="24">
        <v>0.00626560712880832</v>
      </c>
      <c r="F39" s="25">
        <v>0.00701121437713651</v>
      </c>
    </row>
    <row r="40" spans="1:6" ht="31.5">
      <c r="A40" s="7" t="s">
        <v>83</v>
      </c>
      <c r="B40" s="22" t="s">
        <v>129</v>
      </c>
      <c r="C40" s="23" t="s">
        <v>122</v>
      </c>
      <c r="D40" s="15">
        <f t="shared" si="0"/>
        <v>917.4111255438816</v>
      </c>
      <c r="E40" s="24">
        <v>0.01902034841244678</v>
      </c>
      <c r="F40" s="25">
        <v>0.02128376987352795</v>
      </c>
    </row>
    <row r="41" spans="1:6" ht="31.5">
      <c r="A41" s="7" t="s">
        <v>84</v>
      </c>
      <c r="B41" s="22" t="s">
        <v>130</v>
      </c>
      <c r="C41" s="23" t="s">
        <v>122</v>
      </c>
      <c r="D41" s="15">
        <f t="shared" si="0"/>
        <v>5504.466753263288</v>
      </c>
      <c r="E41" s="24">
        <v>0.11412209047468067</v>
      </c>
      <c r="F41" s="25">
        <v>0.12770261924116766</v>
      </c>
    </row>
    <row r="42" spans="1:6" ht="15.75">
      <c r="A42" s="7" t="s">
        <v>131</v>
      </c>
      <c r="B42" s="22" t="s">
        <v>110</v>
      </c>
      <c r="C42" s="23" t="s">
        <v>122</v>
      </c>
      <c r="D42" s="15">
        <f t="shared" si="0"/>
        <v>338.3121254028442</v>
      </c>
      <c r="E42" s="24">
        <v>0.007014101222614499</v>
      </c>
      <c r="F42" s="25">
        <v>0.007848779268105625</v>
      </c>
    </row>
    <row r="43" spans="1:6" ht="15.75">
      <c r="A43" s="7" t="s">
        <v>132</v>
      </c>
      <c r="B43" s="22" t="s">
        <v>133</v>
      </c>
      <c r="C43" s="23" t="s">
        <v>122</v>
      </c>
      <c r="D43" s="15">
        <f t="shared" si="0"/>
        <v>9967.617349400556</v>
      </c>
      <c r="E43" s="24">
        <v>0.20665495495833675</v>
      </c>
      <c r="F43" s="25">
        <v>0.23124689459837883</v>
      </c>
    </row>
    <row r="44" spans="1:6" ht="15.75">
      <c r="A44" s="7" t="s">
        <v>134</v>
      </c>
      <c r="B44" s="22" t="s">
        <v>135</v>
      </c>
      <c r="C44" s="23" t="s">
        <v>122</v>
      </c>
      <c r="D44" s="15">
        <f t="shared" si="0"/>
        <v>18216.152309011508</v>
      </c>
      <c r="E44" s="24">
        <v>0.3776688051893732</v>
      </c>
      <c r="F44" s="25">
        <v>0.4226113930069086</v>
      </c>
    </row>
    <row r="45" spans="1:6" ht="15.75">
      <c r="A45" s="7" t="s">
        <v>136</v>
      </c>
      <c r="B45" s="22" t="s">
        <v>106</v>
      </c>
      <c r="C45" s="23" t="s">
        <v>122</v>
      </c>
      <c r="D45" s="15">
        <f t="shared" si="0"/>
        <v>10042.531359278788</v>
      </c>
      <c r="E45" s="24">
        <v>0.20820811965100683</v>
      </c>
      <c r="F45" s="25">
        <v>0.23298488588947663</v>
      </c>
    </row>
    <row r="46" spans="1:6" ht="31.5">
      <c r="A46" s="7" t="s">
        <v>137</v>
      </c>
      <c r="B46" s="22" t="s">
        <v>138</v>
      </c>
      <c r="C46" s="23" t="s">
        <v>122</v>
      </c>
      <c r="D46" s="15">
        <f t="shared" si="0"/>
        <v>328.98937964468945</v>
      </c>
      <c r="E46" s="24">
        <v>0.00682081615385578</v>
      </c>
      <c r="F46" s="25">
        <v>0.007632493276164618</v>
      </c>
    </row>
    <row r="47" spans="1:6" ht="15.75">
      <c r="A47" s="7" t="s">
        <v>139</v>
      </c>
      <c r="B47" s="22" t="s">
        <v>140</v>
      </c>
      <c r="C47" s="23" t="s">
        <v>122</v>
      </c>
      <c r="D47" s="15">
        <f t="shared" si="0"/>
        <v>2408.040044660616</v>
      </c>
      <c r="E47" s="24">
        <v>0.04992501111583482</v>
      </c>
      <c r="F47" s="25">
        <v>0.055866087438619164</v>
      </c>
    </row>
    <row r="48" spans="1:6" ht="15.75">
      <c r="A48" s="7" t="s">
        <v>141</v>
      </c>
      <c r="B48" s="22" t="s">
        <v>14</v>
      </c>
      <c r="C48" s="23" t="s">
        <v>122</v>
      </c>
      <c r="D48" s="15">
        <f t="shared" si="0"/>
        <v>39620.775064372414</v>
      </c>
      <c r="E48" s="24">
        <v>0.8214429987959643</v>
      </c>
      <c r="F48" s="25">
        <v>0.9191947156526841</v>
      </c>
    </row>
    <row r="49" spans="1:6" ht="31.5">
      <c r="A49" s="7" t="s">
        <v>142</v>
      </c>
      <c r="B49" s="22" t="s">
        <v>143</v>
      </c>
      <c r="C49" s="23" t="s">
        <v>122</v>
      </c>
      <c r="D49" s="15">
        <f t="shared" si="0"/>
        <v>4121.469624253618</v>
      </c>
      <c r="E49" s="24">
        <v>0.08544891820245351</v>
      </c>
      <c r="F49" s="25">
        <v>0.09561733946854548</v>
      </c>
    </row>
    <row r="50" spans="1:6" ht="31.5">
      <c r="A50" s="7" t="s">
        <v>144</v>
      </c>
      <c r="B50" s="22" t="s">
        <v>145</v>
      </c>
      <c r="C50" s="23" t="s">
        <v>122</v>
      </c>
      <c r="D50" s="15">
        <f t="shared" si="0"/>
        <v>8971.580772940268</v>
      </c>
      <c r="E50" s="24">
        <v>0.1860044939073178</v>
      </c>
      <c r="F50" s="25">
        <v>0.20813902868228862</v>
      </c>
    </row>
    <row r="51" spans="1:6" ht="31.5">
      <c r="A51" s="7" t="s">
        <v>146</v>
      </c>
      <c r="B51" s="22" t="s">
        <v>147</v>
      </c>
      <c r="C51" s="23" t="s">
        <v>122</v>
      </c>
      <c r="D51" s="15">
        <f t="shared" si="0"/>
        <v>3277.6592294513866</v>
      </c>
      <c r="E51" s="24">
        <v>0.06795450674797301</v>
      </c>
      <c r="F51" s="25">
        <v>0.0760410930509818</v>
      </c>
    </row>
    <row r="52" spans="1:6" ht="31.5">
      <c r="A52" s="7" t="s">
        <v>148</v>
      </c>
      <c r="B52" s="22" t="s">
        <v>149</v>
      </c>
      <c r="C52" s="23" t="s">
        <v>122</v>
      </c>
      <c r="D52" s="15">
        <f t="shared" si="0"/>
        <v>6343.880517912607</v>
      </c>
      <c r="E52" s="24">
        <v>0.13152534820863102</v>
      </c>
      <c r="F52" s="25">
        <v>0.1471768646454581</v>
      </c>
    </row>
    <row r="53" spans="1:6" ht="15.75">
      <c r="A53" s="7" t="s">
        <v>150</v>
      </c>
      <c r="B53" s="22" t="s">
        <v>151</v>
      </c>
      <c r="C53" s="23" t="s">
        <v>79</v>
      </c>
      <c r="D53" s="15">
        <f t="shared" si="0"/>
        <v>17585.15023342892</v>
      </c>
      <c r="E53" s="24">
        <v>0.36458647057146387</v>
      </c>
      <c r="F53" s="25">
        <v>0.40797226056946806</v>
      </c>
    </row>
    <row r="54" spans="1:6" ht="15.75">
      <c r="A54" s="7" t="s">
        <v>152</v>
      </c>
      <c r="B54" s="22" t="s">
        <v>103</v>
      </c>
      <c r="C54" s="23" t="s">
        <v>122</v>
      </c>
      <c r="D54" s="15">
        <f t="shared" si="0"/>
        <v>4551.026100102666</v>
      </c>
      <c r="E54" s="24">
        <v>0.09435475507970735</v>
      </c>
      <c r="F54" s="25">
        <v>0.10558297093419253</v>
      </c>
    </row>
    <row r="55" spans="1:6" ht="15.75">
      <c r="A55" s="7" t="s">
        <v>153</v>
      </c>
      <c r="B55" s="22" t="s">
        <v>154</v>
      </c>
      <c r="C55" s="23" t="s">
        <v>122</v>
      </c>
      <c r="D55" s="15">
        <f t="shared" si="0"/>
        <v>1289.6972112192475</v>
      </c>
      <c r="E55" s="24">
        <v>0.026738819293703576</v>
      </c>
      <c r="F55" s="25">
        <v>0.029920738789654303</v>
      </c>
    </row>
    <row r="56" spans="1:6" ht="31.5">
      <c r="A56" s="7" t="s">
        <v>155</v>
      </c>
      <c r="B56" s="22" t="s">
        <v>156</v>
      </c>
      <c r="C56" s="23" t="s">
        <v>122</v>
      </c>
      <c r="D56" s="15">
        <f t="shared" si="0"/>
        <v>16479.197903145763</v>
      </c>
      <c r="E56" s="24">
        <v>0.34165716650719036</v>
      </c>
      <c r="F56" s="25">
        <v>0.382314369321546</v>
      </c>
    </row>
    <row r="57" spans="1:6" ht="15.75">
      <c r="A57" s="7" t="s">
        <v>157</v>
      </c>
      <c r="B57" s="22" t="s">
        <v>158</v>
      </c>
      <c r="C57" s="23" t="s">
        <v>122</v>
      </c>
      <c r="D57" s="15">
        <f t="shared" si="0"/>
        <v>6424.789932544813</v>
      </c>
      <c r="E57" s="24">
        <v>0.13320281342929677</v>
      </c>
      <c r="F57" s="25">
        <v>0.14905394822738308</v>
      </c>
    </row>
    <row r="58" spans="1:6" ht="15.75">
      <c r="A58" s="7" t="s">
        <v>159</v>
      </c>
      <c r="B58" s="22" t="s">
        <v>160</v>
      </c>
      <c r="C58" s="23" t="s">
        <v>122</v>
      </c>
      <c r="D58" s="15">
        <f t="shared" si="0"/>
        <v>2283.9637157997918</v>
      </c>
      <c r="E58" s="24">
        <v>0.04735258209359999</v>
      </c>
      <c r="F58" s="25">
        <v>0.052987539362738395</v>
      </c>
    </row>
    <row r="59" spans="1:22" s="6" customFormat="1" ht="24.75" customHeight="1">
      <c r="A59" s="7" t="s">
        <v>161</v>
      </c>
      <c r="B59" s="22" t="s">
        <v>162</v>
      </c>
      <c r="C59" s="23" t="s">
        <v>163</v>
      </c>
      <c r="D59" s="15">
        <f t="shared" si="0"/>
        <v>11504.496533762238</v>
      </c>
      <c r="E59" s="24">
        <v>0.2385185074491202</v>
      </c>
      <c r="F59" s="25">
        <v>0.2669022098355655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31.5">
      <c r="A60" s="7" t="s">
        <v>164</v>
      </c>
      <c r="B60" s="22" t="s">
        <v>165</v>
      </c>
      <c r="C60" s="23" t="s">
        <v>6</v>
      </c>
      <c r="D60" s="15">
        <f t="shared" si="0"/>
        <v>5126.413659205527</v>
      </c>
      <c r="E60" s="24">
        <v>0.10628405432363752</v>
      </c>
      <c r="F60" s="25">
        <v>0.11893185678815038</v>
      </c>
    </row>
    <row r="61" spans="1:6" ht="15.75">
      <c r="A61" s="7" t="s">
        <v>166</v>
      </c>
      <c r="B61" s="22" t="s">
        <v>167</v>
      </c>
      <c r="C61" s="23" t="s">
        <v>6</v>
      </c>
      <c r="D61" s="15">
        <f t="shared" si="0"/>
        <v>3763.6296090806873</v>
      </c>
      <c r="E61" s="24">
        <v>0.07802995240293875</v>
      </c>
      <c r="F61" s="25">
        <v>0.08731551673888846</v>
      </c>
    </row>
    <row r="62" spans="1:6" ht="15.75">
      <c r="A62" s="7" t="s">
        <v>168</v>
      </c>
      <c r="B62" s="22" t="s">
        <v>169</v>
      </c>
      <c r="C62" s="23" t="s">
        <v>170</v>
      </c>
      <c r="D62" s="15">
        <f t="shared" si="0"/>
        <v>7970.633674491009</v>
      </c>
      <c r="E62" s="24">
        <v>0.1652522248047976</v>
      </c>
      <c r="F62" s="25">
        <v>0.1849172395565685</v>
      </c>
    </row>
    <row r="63" spans="1:6" ht="15.75">
      <c r="A63" s="7" t="s">
        <v>171</v>
      </c>
      <c r="B63" s="22" t="s">
        <v>172</v>
      </c>
      <c r="C63" s="23" t="s">
        <v>170</v>
      </c>
      <c r="D63" s="15">
        <f t="shared" si="0"/>
        <v>2580.9931970395546</v>
      </c>
      <c r="E63" s="24">
        <v>0.053510785394872674</v>
      </c>
      <c r="F63" s="25">
        <v>0.059878568856862525</v>
      </c>
    </row>
    <row r="64" spans="1:6" ht="15.75">
      <c r="A64" s="17" t="s">
        <v>173</v>
      </c>
      <c r="B64" s="4" t="s">
        <v>174</v>
      </c>
      <c r="C64" s="26"/>
      <c r="D64" s="14" t="s">
        <v>27</v>
      </c>
      <c r="E64" s="24"/>
      <c r="F64" s="25"/>
    </row>
    <row r="65" spans="1:6" ht="31.5">
      <c r="A65" s="7" t="s">
        <v>175</v>
      </c>
      <c r="B65" s="22" t="s">
        <v>176</v>
      </c>
      <c r="C65" s="26"/>
      <c r="D65" s="14" t="s">
        <v>27</v>
      </c>
      <c r="E65" s="24"/>
      <c r="F65" s="25"/>
    </row>
    <row r="66" spans="1:6" ht="31.5">
      <c r="A66" s="7" t="s">
        <v>177</v>
      </c>
      <c r="B66" s="22" t="s">
        <v>8</v>
      </c>
      <c r="C66" s="26" t="s">
        <v>178</v>
      </c>
      <c r="D66" s="15">
        <f aca="true" t="shared" si="1" ref="D66:D73">E66*E$2*10+F66*E$2*2</f>
        <v>9078.755770304173</v>
      </c>
      <c r="E66" s="24">
        <v>0.18822651382206</v>
      </c>
      <c r="F66" s="25">
        <v>0.21062546896688514</v>
      </c>
    </row>
    <row r="67" spans="1:6" ht="31.5">
      <c r="A67" s="7" t="s">
        <v>179</v>
      </c>
      <c r="B67" s="22" t="s">
        <v>180</v>
      </c>
      <c r="C67" s="26" t="s">
        <v>11</v>
      </c>
      <c r="D67" s="15">
        <f t="shared" si="1"/>
        <v>17186.826961393435</v>
      </c>
      <c r="E67" s="24">
        <v>0.35632818025434</v>
      </c>
      <c r="F67" s="25">
        <v>0.39873123370460645</v>
      </c>
    </row>
    <row r="68" spans="1:6" ht="15.75">
      <c r="A68" s="7" t="s">
        <v>181</v>
      </c>
      <c r="B68" s="22" t="s">
        <v>182</v>
      </c>
      <c r="C68" s="26" t="s">
        <v>10</v>
      </c>
      <c r="D68" s="15">
        <f t="shared" si="1"/>
        <v>4396.630152914599</v>
      </c>
      <c r="E68" s="24">
        <v>0.09115372053017999</v>
      </c>
      <c r="F68" s="25">
        <v>0.10200101327327141</v>
      </c>
    </row>
    <row r="69" spans="1:6" ht="15.75">
      <c r="A69" s="7" t="s">
        <v>183</v>
      </c>
      <c r="B69" s="22" t="s">
        <v>13</v>
      </c>
      <c r="C69" s="26" t="s">
        <v>10</v>
      </c>
      <c r="D69" s="15">
        <f t="shared" si="1"/>
        <v>9021.656677409177</v>
      </c>
      <c r="E69" s="24">
        <v>0.18704269926971995</v>
      </c>
      <c r="F69" s="25">
        <v>0.2093007804828166</v>
      </c>
    </row>
    <row r="70" spans="1:6" ht="15.75">
      <c r="A70" s="7" t="s">
        <v>184</v>
      </c>
      <c r="B70" s="22" t="s">
        <v>112</v>
      </c>
      <c r="C70" s="26" t="s">
        <v>122</v>
      </c>
      <c r="D70" s="15">
        <f t="shared" si="1"/>
        <v>2341.062808694787</v>
      </c>
      <c r="E70" s="24">
        <v>0.04853639664594</v>
      </c>
      <c r="F70" s="25">
        <v>0.05431222784680686</v>
      </c>
    </row>
    <row r="71" spans="1:6" ht="31.5">
      <c r="A71" s="7" t="s">
        <v>185</v>
      </c>
      <c r="B71" s="22" t="s">
        <v>186</v>
      </c>
      <c r="C71" s="26" t="s">
        <v>122</v>
      </c>
      <c r="D71" s="15">
        <f t="shared" si="1"/>
        <v>12333.404065318877</v>
      </c>
      <c r="E71" s="24">
        <v>0.25570394330544</v>
      </c>
      <c r="F71" s="25">
        <v>0.28613271255878736</v>
      </c>
    </row>
    <row r="72" spans="1:6" ht="15.75">
      <c r="A72" s="7" t="s">
        <v>187</v>
      </c>
      <c r="B72" s="22" t="s">
        <v>188</v>
      </c>
      <c r="C72" s="26" t="s">
        <v>9</v>
      </c>
      <c r="D72" s="15">
        <f t="shared" si="1"/>
        <v>2512.360087379772</v>
      </c>
      <c r="E72" s="24">
        <v>0.05208784030296</v>
      </c>
      <c r="F72" s="25">
        <v>0.05828629329901224</v>
      </c>
    </row>
    <row r="73" spans="1:6" ht="15.75">
      <c r="A73" s="7" t="s">
        <v>189</v>
      </c>
      <c r="B73" s="22" t="s">
        <v>190</v>
      </c>
      <c r="C73" s="26" t="s">
        <v>7</v>
      </c>
      <c r="D73" s="15">
        <f t="shared" si="1"/>
        <v>1941.369158429823</v>
      </c>
      <c r="E73" s="24">
        <v>0.040249694779559995</v>
      </c>
      <c r="F73" s="25">
        <v>0.045039408458327636</v>
      </c>
    </row>
    <row r="74" spans="1:6" ht="31.5">
      <c r="A74" s="7" t="s">
        <v>71</v>
      </c>
      <c r="B74" s="22" t="s">
        <v>191</v>
      </c>
      <c r="C74" s="14" t="s">
        <v>27</v>
      </c>
      <c r="D74" s="14" t="s">
        <v>27</v>
      </c>
      <c r="E74" s="24"/>
      <c r="F74" s="25"/>
    </row>
    <row r="75" spans="1:6" ht="15.75">
      <c r="A75" s="7" t="s">
        <v>192</v>
      </c>
      <c r="B75" s="22" t="s">
        <v>193</v>
      </c>
      <c r="C75" s="26" t="s">
        <v>11</v>
      </c>
      <c r="D75" s="15">
        <f aca="true" t="shared" si="2" ref="D75:D80">E75*E$2*10+F75*E$2*2</f>
        <v>15302.556895858608</v>
      </c>
      <c r="E75" s="24">
        <v>0.31726230002712</v>
      </c>
      <c r="F75" s="25">
        <v>0.3550165137303473</v>
      </c>
    </row>
    <row r="76" spans="1:6" ht="15.75">
      <c r="A76" s="7" t="s">
        <v>194</v>
      </c>
      <c r="B76" s="22" t="s">
        <v>195</v>
      </c>
      <c r="C76" s="26" t="s">
        <v>11</v>
      </c>
      <c r="D76" s="15">
        <f t="shared" si="2"/>
        <v>36657.617638586664</v>
      </c>
      <c r="E76" s="24">
        <v>0.7600089426022799</v>
      </c>
      <c r="F76" s="25">
        <v>0.8504500067719513</v>
      </c>
    </row>
    <row r="77" spans="1:6" ht="15.75">
      <c r="A77" s="7" t="s">
        <v>196</v>
      </c>
      <c r="B77" s="22" t="s">
        <v>197</v>
      </c>
      <c r="C77" s="26" t="s">
        <v>198</v>
      </c>
      <c r="D77" s="15">
        <f t="shared" si="2"/>
        <v>3254.6482950147033</v>
      </c>
      <c r="E77" s="24">
        <v>0.06747742948338</v>
      </c>
      <c r="F77" s="25">
        <v>0.07550724359190221</v>
      </c>
    </row>
    <row r="78" spans="1:6" ht="15.75">
      <c r="A78" s="7" t="s">
        <v>199</v>
      </c>
      <c r="B78" s="22" t="s">
        <v>200</v>
      </c>
      <c r="C78" s="26" t="s">
        <v>9</v>
      </c>
      <c r="D78" s="15">
        <f t="shared" si="2"/>
        <v>1370.3782294798752</v>
      </c>
      <c r="E78" s="24">
        <v>0.028411549256159997</v>
      </c>
      <c r="F78" s="25">
        <v>0.03179252361764304</v>
      </c>
    </row>
    <row r="79" spans="1:6" ht="15.75">
      <c r="A79" s="7" t="s">
        <v>201</v>
      </c>
      <c r="B79" s="22" t="s">
        <v>202</v>
      </c>
      <c r="C79" s="26" t="s">
        <v>12</v>
      </c>
      <c r="D79" s="15">
        <f t="shared" si="2"/>
        <v>16216.142382178521</v>
      </c>
      <c r="E79" s="24">
        <v>0.33620333286455995</v>
      </c>
      <c r="F79" s="25">
        <v>0.37621152947544256</v>
      </c>
    </row>
    <row r="80" spans="1:6" ht="15.75">
      <c r="A80" s="7" t="s">
        <v>203</v>
      </c>
      <c r="B80" s="22" t="s">
        <v>204</v>
      </c>
      <c r="C80" s="26" t="s">
        <v>11</v>
      </c>
      <c r="D80" s="15">
        <f t="shared" si="2"/>
        <v>685.1891147399376</v>
      </c>
      <c r="E80" s="24">
        <v>0.014205774628079999</v>
      </c>
      <c r="F80" s="25">
        <v>0.01589626180882152</v>
      </c>
    </row>
    <row r="81" spans="1:6" ht="15.75">
      <c r="A81" s="17" t="s">
        <v>205</v>
      </c>
      <c r="B81" s="4" t="s">
        <v>206</v>
      </c>
      <c r="C81" s="14" t="s">
        <v>27</v>
      </c>
      <c r="D81" s="14" t="s">
        <v>27</v>
      </c>
      <c r="E81" s="24"/>
      <c r="F81" s="25"/>
    </row>
    <row r="82" spans="1:6" ht="15.75">
      <c r="A82" s="7" t="s">
        <v>65</v>
      </c>
      <c r="B82" s="27" t="s">
        <v>2</v>
      </c>
      <c r="C82" s="26" t="s">
        <v>207</v>
      </c>
      <c r="D82" s="15">
        <f>E82*E$2*10+F82*E$2*2</f>
        <v>1339.3163229449979</v>
      </c>
      <c r="E82" s="24">
        <v>0.027767554139687036</v>
      </c>
      <c r="F82" s="25">
        <v>0.031071893082309794</v>
      </c>
    </row>
    <row r="83" spans="1:6" ht="15.75">
      <c r="A83" s="7" t="s">
        <v>208</v>
      </c>
      <c r="B83" s="27" t="s">
        <v>3</v>
      </c>
      <c r="C83" s="26" t="s">
        <v>122</v>
      </c>
      <c r="D83" s="15">
        <f>E83*E$2*10+F83*E$2*2</f>
        <v>1698.9835090905706</v>
      </c>
      <c r="E83" s="24">
        <v>0.035224402004876705</v>
      </c>
      <c r="F83" s="25">
        <v>0.03941610584345703</v>
      </c>
    </row>
    <row r="84" spans="1:6" ht="15.75">
      <c r="A84" s="17" t="s">
        <v>209</v>
      </c>
      <c r="B84" s="28" t="s">
        <v>210</v>
      </c>
      <c r="C84" s="14" t="s">
        <v>27</v>
      </c>
      <c r="D84" s="14" t="s">
        <v>27</v>
      </c>
      <c r="E84" s="24"/>
      <c r="F84" s="25"/>
    </row>
    <row r="85" spans="1:6" ht="15.75">
      <c r="A85" s="7" t="s">
        <v>66</v>
      </c>
      <c r="B85" s="27" t="s">
        <v>211</v>
      </c>
      <c r="C85" s="26" t="s">
        <v>5</v>
      </c>
      <c r="D85" s="15">
        <f aca="true" t="shared" si="3" ref="D85:D90">E85*E$2*10+F85*E$2*2</f>
        <v>33117.473879096986</v>
      </c>
      <c r="E85" s="24">
        <v>0.6866124403571999</v>
      </c>
      <c r="F85" s="25">
        <v>0.7683193207597068</v>
      </c>
    </row>
    <row r="86" spans="1:6" ht="15.75">
      <c r="A86" s="7" t="s">
        <v>212</v>
      </c>
      <c r="B86" s="27" t="s">
        <v>213</v>
      </c>
      <c r="C86" s="26" t="s">
        <v>5</v>
      </c>
      <c r="D86" s="15">
        <f t="shared" si="3"/>
        <v>4054.0355955446303</v>
      </c>
      <c r="E86" s="24">
        <v>0.08405083321613999</v>
      </c>
      <c r="F86" s="25">
        <v>0.09405288236886064</v>
      </c>
    </row>
    <row r="87" spans="1:6" ht="15.75">
      <c r="A87" s="7" t="s">
        <v>73</v>
      </c>
      <c r="B87" s="27" t="s">
        <v>107</v>
      </c>
      <c r="C87" s="26" t="s">
        <v>6</v>
      </c>
      <c r="D87" s="15">
        <f t="shared" si="3"/>
        <v>8450.66574845923</v>
      </c>
      <c r="E87" s="24">
        <v>0.17520455374632</v>
      </c>
      <c r="F87" s="25">
        <v>0.19605389564213208</v>
      </c>
    </row>
    <row r="88" spans="1:6" ht="15.75">
      <c r="A88" s="7" t="s">
        <v>214</v>
      </c>
      <c r="B88" s="27" t="s">
        <v>215</v>
      </c>
      <c r="C88" s="26" t="s">
        <v>6</v>
      </c>
      <c r="D88" s="15">
        <f t="shared" si="3"/>
        <v>6223.801125554434</v>
      </c>
      <c r="E88" s="24">
        <v>0.12903578620506</v>
      </c>
      <c r="F88" s="25">
        <v>0.14439104476346215</v>
      </c>
    </row>
    <row r="89" spans="1:6" ht="15.75">
      <c r="A89" s="7" t="s">
        <v>216</v>
      </c>
      <c r="B89" s="27" t="s">
        <v>217</v>
      </c>
      <c r="C89" s="26" t="s">
        <v>6</v>
      </c>
      <c r="D89" s="15">
        <f t="shared" si="3"/>
        <v>10449.133999784046</v>
      </c>
      <c r="E89" s="24">
        <v>0.21663806307821995</v>
      </c>
      <c r="F89" s="25">
        <v>0.24241799258452812</v>
      </c>
    </row>
    <row r="90" spans="1:6" ht="15.75">
      <c r="A90" s="7" t="s">
        <v>76</v>
      </c>
      <c r="B90" s="27" t="s">
        <v>113</v>
      </c>
      <c r="C90" s="26" t="s">
        <v>79</v>
      </c>
      <c r="D90" s="15">
        <f t="shared" si="3"/>
        <v>20270.17797772315</v>
      </c>
      <c r="E90" s="24">
        <v>0.4202541660806999</v>
      </c>
      <c r="F90" s="25">
        <v>0.4702644118443032</v>
      </c>
    </row>
    <row r="91" spans="1:6" ht="31.5">
      <c r="A91" s="17" t="s">
        <v>218</v>
      </c>
      <c r="B91" s="29" t="s">
        <v>219</v>
      </c>
      <c r="C91" s="14" t="s">
        <v>27</v>
      </c>
      <c r="D91" s="14" t="s">
        <v>27</v>
      </c>
      <c r="E91" s="24"/>
      <c r="F91" s="30"/>
    </row>
    <row r="92" spans="1:6" ht="31.5">
      <c r="A92" s="7" t="s">
        <v>67</v>
      </c>
      <c r="B92" s="31" t="s">
        <v>220</v>
      </c>
      <c r="C92" s="26" t="s">
        <v>221</v>
      </c>
      <c r="D92" s="15">
        <f>E92*E$2*10+F92*E$2*2</f>
        <v>1574.050693836322</v>
      </c>
      <c r="E92" s="24">
        <v>0.03263421576435678</v>
      </c>
      <c r="F92" s="30">
        <v>0.036517687440315236</v>
      </c>
    </row>
    <row r="93" spans="1:6" ht="15.75">
      <c r="A93" s="7" t="s">
        <v>222</v>
      </c>
      <c r="B93" s="31" t="s">
        <v>223</v>
      </c>
      <c r="C93" s="26" t="s">
        <v>122</v>
      </c>
      <c r="D93" s="15">
        <f>E93*E$2*10+F93*E$2*2</f>
        <v>3559.0435592379204</v>
      </c>
      <c r="E93" s="24">
        <v>0.07378834486190453</v>
      </c>
      <c r="F93" s="30">
        <v>0.08256915790047116</v>
      </c>
    </row>
    <row r="94" spans="1:6" ht="31.5">
      <c r="A94" s="17" t="s">
        <v>224</v>
      </c>
      <c r="B94" s="4" t="s">
        <v>225</v>
      </c>
      <c r="C94" s="14" t="s">
        <v>27</v>
      </c>
      <c r="D94" s="14" t="s">
        <v>27</v>
      </c>
      <c r="E94" s="24"/>
      <c r="F94" s="25"/>
    </row>
    <row r="95" spans="1:6" ht="31.5">
      <c r="A95" s="7" t="s">
        <v>69</v>
      </c>
      <c r="B95" s="22" t="s">
        <v>226</v>
      </c>
      <c r="C95" s="26" t="s">
        <v>4</v>
      </c>
      <c r="D95" s="15">
        <f aca="true" t="shared" si="4" ref="D95:D100">E95*E$2*10+F95*E$2*2</f>
        <v>140920.56126484714</v>
      </c>
      <c r="E95" s="24">
        <v>2.9216543151751195</v>
      </c>
      <c r="F95" s="25">
        <v>3.2693311786809587</v>
      </c>
    </row>
    <row r="96" spans="1:6" ht="15.75">
      <c r="A96" s="7" t="s">
        <v>227</v>
      </c>
      <c r="B96" s="22" t="s">
        <v>111</v>
      </c>
      <c r="C96" s="26" t="s">
        <v>79</v>
      </c>
      <c r="D96" s="15">
        <f t="shared" si="4"/>
        <v>7993.8730052992705</v>
      </c>
      <c r="E96" s="24">
        <v>0.16573403732759998</v>
      </c>
      <c r="F96" s="25">
        <v>0.18545638776958437</v>
      </c>
    </row>
    <row r="97" spans="1:6" ht="15.75">
      <c r="A97" s="7" t="s">
        <v>74</v>
      </c>
      <c r="B97" s="22" t="s">
        <v>228</v>
      </c>
      <c r="C97" s="26" t="s">
        <v>5</v>
      </c>
      <c r="D97" s="15">
        <f t="shared" si="4"/>
        <v>1427.47732237487</v>
      </c>
      <c r="E97" s="24">
        <v>0.029595363808499996</v>
      </c>
      <c r="F97" s="25">
        <v>0.03311721210171149</v>
      </c>
    </row>
    <row r="98" spans="1:6" ht="15.75">
      <c r="A98" s="7" t="s">
        <v>229</v>
      </c>
      <c r="B98" s="22" t="s">
        <v>109</v>
      </c>
      <c r="C98" s="26" t="s">
        <v>5</v>
      </c>
      <c r="D98" s="15">
        <f t="shared" si="4"/>
        <v>2512.360087379772</v>
      </c>
      <c r="E98" s="24">
        <v>0.05208784030296</v>
      </c>
      <c r="F98" s="25">
        <v>0.05828629329901224</v>
      </c>
    </row>
    <row r="99" spans="1:6" ht="15.75">
      <c r="A99" s="7" t="s">
        <v>230</v>
      </c>
      <c r="B99" s="22" t="s">
        <v>108</v>
      </c>
      <c r="C99" s="26" t="s">
        <v>6</v>
      </c>
      <c r="D99" s="15">
        <f t="shared" si="4"/>
        <v>685.1891147399376</v>
      </c>
      <c r="E99" s="24">
        <v>0.014205774628079999</v>
      </c>
      <c r="F99" s="25">
        <v>0.01589626180882152</v>
      </c>
    </row>
    <row r="100" spans="1:6" ht="15.75">
      <c r="A100" s="7" t="s">
        <v>77</v>
      </c>
      <c r="B100" s="22" t="s">
        <v>231</v>
      </c>
      <c r="C100" s="26" t="s">
        <v>12</v>
      </c>
      <c r="D100" s="15">
        <f t="shared" si="4"/>
        <v>171.2972786849844</v>
      </c>
      <c r="E100" s="24">
        <v>0.0035514436570199997</v>
      </c>
      <c r="F100" s="25">
        <v>0.00397406545220538</v>
      </c>
    </row>
    <row r="101" spans="1:6" ht="15.75">
      <c r="A101" s="17" t="s">
        <v>87</v>
      </c>
      <c r="B101" s="29" t="s">
        <v>232</v>
      </c>
      <c r="C101" s="26"/>
      <c r="D101" s="14" t="s">
        <v>27</v>
      </c>
      <c r="E101" s="24"/>
      <c r="F101" s="25"/>
    </row>
    <row r="102" spans="1:6" ht="31.5">
      <c r="A102" s="7" t="s">
        <v>233</v>
      </c>
      <c r="B102" s="22" t="s">
        <v>234</v>
      </c>
      <c r="C102" s="26" t="s">
        <v>5</v>
      </c>
      <c r="D102" s="15">
        <f>E102*E$2*10+F102*E$2*2</f>
        <v>42064.901735742664</v>
      </c>
      <c r="E102" s="24">
        <v>0.8721161807088779</v>
      </c>
      <c r="F102" s="25">
        <v>0.9758980062132343</v>
      </c>
    </row>
    <row r="103" spans="1:6" ht="31.5">
      <c r="A103" s="7" t="s">
        <v>235</v>
      </c>
      <c r="B103" s="22" t="s">
        <v>236</v>
      </c>
      <c r="C103" s="26" t="s">
        <v>10</v>
      </c>
      <c r="D103" s="15">
        <f>E103*E$2*10+F103*E$2*2</f>
        <v>42698.70166687711</v>
      </c>
      <c r="E103" s="24">
        <v>0.885256522239852</v>
      </c>
      <c r="F103" s="25">
        <v>0.9906020483863943</v>
      </c>
    </row>
    <row r="104" spans="1:6" ht="15.75">
      <c r="A104" s="7" t="s">
        <v>237</v>
      </c>
      <c r="B104" s="22" t="s">
        <v>238</v>
      </c>
      <c r="C104" s="26" t="s">
        <v>6</v>
      </c>
      <c r="D104" s="15">
        <f>E104*E$2*10+F104*E$2*2</f>
        <v>1992.7583420353185</v>
      </c>
      <c r="E104" s="24">
        <v>0.041315127876666</v>
      </c>
      <c r="F104" s="25">
        <v>0.04623162809398925</v>
      </c>
    </row>
    <row r="105" spans="1:6" ht="15.75">
      <c r="A105" s="7" t="s">
        <v>239</v>
      </c>
      <c r="B105" s="22" t="s">
        <v>240</v>
      </c>
      <c r="C105" s="26" t="s">
        <v>12</v>
      </c>
      <c r="D105" s="15">
        <f>E105*E$2*10+F105*E$2*2</f>
        <v>2186.8952578783014</v>
      </c>
      <c r="E105" s="24">
        <v>0.045340097354622</v>
      </c>
      <c r="F105" s="25">
        <v>0.05073556893982202</v>
      </c>
    </row>
    <row r="106" spans="1:6" ht="15.75">
      <c r="A106" s="7" t="s">
        <v>241</v>
      </c>
      <c r="B106" s="22" t="s">
        <v>242</v>
      </c>
      <c r="C106" s="26"/>
      <c r="D106" s="14" t="s">
        <v>27</v>
      </c>
      <c r="E106" s="24"/>
      <c r="F106" s="25"/>
    </row>
    <row r="107" spans="1:6" ht="15.75">
      <c r="A107" s="7" t="s">
        <v>243</v>
      </c>
      <c r="B107" s="27" t="s">
        <v>244</v>
      </c>
      <c r="C107" s="26" t="s">
        <v>79</v>
      </c>
      <c r="D107" s="15">
        <f>E107*E$2*10+F107*E$2*2</f>
        <v>142.74773223748699</v>
      </c>
      <c r="E107" s="24">
        <v>0.0029595363808499996</v>
      </c>
      <c r="F107" s="25">
        <v>0.0033117212101711497</v>
      </c>
    </row>
    <row r="108" spans="1:6" ht="15.75">
      <c r="A108" s="7" t="s">
        <v>245</v>
      </c>
      <c r="B108" s="27" t="s">
        <v>246</v>
      </c>
      <c r="C108" s="26" t="s">
        <v>79</v>
      </c>
      <c r="D108" s="15">
        <f>E108*E$2*10+F108*E$2*2</f>
        <v>108.48827650049012</v>
      </c>
      <c r="E108" s="24">
        <v>0.002249247649446</v>
      </c>
      <c r="F108" s="25">
        <v>0.002516908119730074</v>
      </c>
    </row>
    <row r="109" spans="1:6" ht="15.75">
      <c r="A109" s="7" t="s">
        <v>247</v>
      </c>
      <c r="B109" s="27" t="s">
        <v>248</v>
      </c>
      <c r="C109" s="26" t="s">
        <v>79</v>
      </c>
      <c r="D109" s="15">
        <f>E109*E$2*10+F109*E$2*2</f>
        <v>5.70990928949948</v>
      </c>
      <c r="E109" s="24">
        <v>0.000118381455234</v>
      </c>
      <c r="F109" s="25">
        <v>0.000132468848406846</v>
      </c>
    </row>
    <row r="110" spans="1:6" ht="15.75">
      <c r="A110" s="7" t="s">
        <v>249</v>
      </c>
      <c r="B110" s="27" t="s">
        <v>250</v>
      </c>
      <c r="C110" s="26" t="s">
        <v>79</v>
      </c>
      <c r="D110" s="15">
        <f>E110*E$2*10+F110*E$2*2</f>
        <v>45.67927431599584</v>
      </c>
      <c r="E110" s="24">
        <v>0.000947051641872</v>
      </c>
      <c r="F110" s="25">
        <v>0.001059750787254768</v>
      </c>
    </row>
    <row r="111" spans="1:6" ht="15.75">
      <c r="A111" s="17" t="s">
        <v>90</v>
      </c>
      <c r="B111" s="29" t="s">
        <v>251</v>
      </c>
      <c r="C111" s="1" t="s">
        <v>27</v>
      </c>
      <c r="D111" s="14" t="s">
        <v>27</v>
      </c>
      <c r="E111" s="24"/>
      <c r="F111" s="25"/>
    </row>
    <row r="112" spans="1:6" ht="15.75">
      <c r="A112" s="7" t="s">
        <v>252</v>
      </c>
      <c r="B112" s="27" t="s">
        <v>253</v>
      </c>
      <c r="C112" s="26" t="s">
        <v>4</v>
      </c>
      <c r="D112" s="15">
        <f>E112*E$2*10+F112*E$2*2</f>
        <v>50532.6972120704</v>
      </c>
      <c r="E112" s="24">
        <v>1.0476758788209</v>
      </c>
      <c r="F112" s="25">
        <v>1.1723493084005872</v>
      </c>
    </row>
    <row r="113" spans="1:6" ht="15.75">
      <c r="A113" s="7" t="s">
        <v>254</v>
      </c>
      <c r="B113" s="27" t="s">
        <v>1</v>
      </c>
      <c r="C113" s="1"/>
      <c r="D113" s="15">
        <f>E113*E$2*10+F113*E$2*2</f>
        <v>69969.22843352663</v>
      </c>
      <c r="E113" s="24">
        <v>1.450646352437436</v>
      </c>
      <c r="F113" s="25">
        <v>1.6232732683774909</v>
      </c>
    </row>
    <row r="114" spans="1:6" ht="15.75">
      <c r="A114" s="7" t="s">
        <v>255</v>
      </c>
      <c r="B114" s="27" t="s">
        <v>256</v>
      </c>
      <c r="C114" s="1"/>
      <c r="D114" s="15">
        <f>E114*E$2*10+F114*E$2*2</f>
        <v>48703.01387934319</v>
      </c>
      <c r="E114" s="24">
        <v>1.009741725305717</v>
      </c>
      <c r="F114" s="25">
        <v>1.1299009906170974</v>
      </c>
    </row>
    <row r="115" spans="1:6" ht="15.75">
      <c r="A115" s="7"/>
      <c r="B115" s="4" t="s">
        <v>85</v>
      </c>
      <c r="C115" s="1" t="s">
        <v>33</v>
      </c>
      <c r="D115" s="8">
        <f>SUM(D29:D63)+SUM(D66:D73)+SUM(D75:D80)+SUM(D82:D83)+SUM(D85:D90)+SUM(D95:D100)+SUM(D92:D93)+SUM(D102:D105)+SUM(D107:D110)+SUM(D112:D114)</f>
        <v>907262.7012791428</v>
      </c>
      <c r="E115" s="18">
        <f>SUM(E29:E63)+SUM(E66:E73)+SUM(E75:E80)+SUM(E82:E83)+SUM(E85:E90)+SUM(E95:E100)+SUM(E92:E93)+SUM(E102:E105)+SUM(E107:E110)+SUM(E112:E114)</f>
        <v>18.809944854022277</v>
      </c>
      <c r="F115" s="18">
        <f>SUM(F29:F63)+SUM(F66:F73)+SUM(F75:F80)+SUM(F82:F83)+SUM(F85:F90)+SUM(F95:F100)+SUM(F92:F93)+SUM(F102:F105)+SUM(F107:F110)+SUM(F112:F114)</f>
        <v>21.04832829165093</v>
      </c>
    </row>
    <row r="116" spans="1:4" ht="15.75">
      <c r="A116" s="20" t="s">
        <v>86</v>
      </c>
      <c r="B116" s="20"/>
      <c r="C116" s="20"/>
      <c r="D116" s="20"/>
    </row>
    <row r="117" spans="1:4" ht="15.75">
      <c r="A117" s="7" t="s">
        <v>257</v>
      </c>
      <c r="B117" s="1" t="s">
        <v>88</v>
      </c>
      <c r="C117" s="1" t="s">
        <v>89</v>
      </c>
      <c r="D117" s="32">
        <v>3</v>
      </c>
    </row>
    <row r="118" spans="1:4" ht="15.75">
      <c r="A118" s="7" t="s">
        <v>258</v>
      </c>
      <c r="B118" s="1" t="s">
        <v>91</v>
      </c>
      <c r="C118" s="1" t="s">
        <v>89</v>
      </c>
      <c r="D118" s="32">
        <v>3</v>
      </c>
    </row>
    <row r="119" spans="1:4" ht="15.75">
      <c r="A119" s="7" t="s">
        <v>259</v>
      </c>
      <c r="B119" s="1" t="s">
        <v>92</v>
      </c>
      <c r="C119" s="1" t="s">
        <v>89</v>
      </c>
      <c r="D119" s="1">
        <v>0</v>
      </c>
    </row>
    <row r="120" spans="1:4" ht="15.75">
      <c r="A120" s="7" t="s">
        <v>260</v>
      </c>
      <c r="B120" s="1" t="s">
        <v>93</v>
      </c>
      <c r="C120" s="1" t="s">
        <v>33</v>
      </c>
      <c r="D120" s="33">
        <v>-2022.43</v>
      </c>
    </row>
    <row r="121" spans="1:4" ht="15.75">
      <c r="A121" s="20" t="s">
        <v>94</v>
      </c>
      <c r="B121" s="20"/>
      <c r="C121" s="20"/>
      <c r="D121" s="20"/>
    </row>
    <row r="122" spans="1:4" ht="15.75">
      <c r="A122" s="7" t="s">
        <v>261</v>
      </c>
      <c r="B122" s="1" t="s">
        <v>32</v>
      </c>
      <c r="C122" s="1" t="s">
        <v>33</v>
      </c>
      <c r="D122" s="1">
        <v>0</v>
      </c>
    </row>
    <row r="123" spans="1:4" ht="15.75">
      <c r="A123" s="7" t="s">
        <v>262</v>
      </c>
      <c r="B123" s="1" t="s">
        <v>34</v>
      </c>
      <c r="C123" s="1" t="s">
        <v>33</v>
      </c>
      <c r="D123" s="1">
        <v>0</v>
      </c>
    </row>
    <row r="124" spans="1:4" ht="15.75">
      <c r="A124" s="7" t="s">
        <v>263</v>
      </c>
      <c r="B124" s="1" t="s">
        <v>36</v>
      </c>
      <c r="C124" s="1" t="s">
        <v>33</v>
      </c>
      <c r="D124" s="1">
        <v>0</v>
      </c>
    </row>
    <row r="125" spans="1:4" ht="15.75">
      <c r="A125" s="7" t="s">
        <v>264</v>
      </c>
      <c r="B125" s="1" t="s">
        <v>59</v>
      </c>
      <c r="C125" s="1" t="s">
        <v>33</v>
      </c>
      <c r="D125" s="1">
        <v>0</v>
      </c>
    </row>
    <row r="126" spans="1:4" ht="15.75">
      <c r="A126" s="7" t="s">
        <v>265</v>
      </c>
      <c r="B126" s="1" t="s">
        <v>95</v>
      </c>
      <c r="C126" s="1" t="s">
        <v>33</v>
      </c>
      <c r="D126" s="1">
        <v>0</v>
      </c>
    </row>
    <row r="127" spans="1:4" ht="15.75">
      <c r="A127" s="7" t="s">
        <v>266</v>
      </c>
      <c r="B127" s="1" t="s">
        <v>61</v>
      </c>
      <c r="C127" s="1" t="s">
        <v>33</v>
      </c>
      <c r="D127" s="1">
        <v>0</v>
      </c>
    </row>
    <row r="128" spans="1:4" ht="15.75">
      <c r="A128" s="20" t="s">
        <v>96</v>
      </c>
      <c r="B128" s="20"/>
      <c r="C128" s="20"/>
      <c r="D128" s="20"/>
    </row>
    <row r="129" spans="1:4" ht="15.75">
      <c r="A129" s="7" t="s">
        <v>267</v>
      </c>
      <c r="B129" s="1" t="s">
        <v>88</v>
      </c>
      <c r="C129" s="1" t="s">
        <v>89</v>
      </c>
      <c r="D129" s="1">
        <v>0</v>
      </c>
    </row>
    <row r="130" spans="1:4" ht="15.75">
      <c r="A130" s="7" t="s">
        <v>268</v>
      </c>
      <c r="B130" s="1" t="s">
        <v>91</v>
      </c>
      <c r="C130" s="1" t="s">
        <v>89</v>
      </c>
      <c r="D130" s="1">
        <v>0</v>
      </c>
    </row>
    <row r="131" spans="1:4" ht="15.75">
      <c r="A131" s="7" t="s">
        <v>269</v>
      </c>
      <c r="B131" s="1" t="s">
        <v>97</v>
      </c>
      <c r="C131" s="1" t="s">
        <v>89</v>
      </c>
      <c r="D131" s="1">
        <v>0</v>
      </c>
    </row>
    <row r="132" spans="1:4" ht="15.75">
      <c r="A132" s="7" t="s">
        <v>270</v>
      </c>
      <c r="B132" s="1" t="s">
        <v>93</v>
      </c>
      <c r="C132" s="1" t="s">
        <v>33</v>
      </c>
      <c r="D132" s="1">
        <v>0</v>
      </c>
    </row>
    <row r="133" spans="1:4" ht="15.75">
      <c r="A133" s="20" t="s">
        <v>98</v>
      </c>
      <c r="B133" s="20"/>
      <c r="C133" s="20"/>
      <c r="D133" s="20"/>
    </row>
    <row r="134" spans="1:4" ht="15.75">
      <c r="A134" s="7" t="s">
        <v>271</v>
      </c>
      <c r="B134" s="1" t="s">
        <v>99</v>
      </c>
      <c r="C134" s="1" t="s">
        <v>89</v>
      </c>
      <c r="D134" s="1">
        <v>19</v>
      </c>
    </row>
    <row r="135" spans="1:4" ht="15.75">
      <c r="A135" s="7" t="s">
        <v>272</v>
      </c>
      <c r="B135" s="1" t="s">
        <v>100</v>
      </c>
      <c r="C135" s="1" t="s">
        <v>89</v>
      </c>
      <c r="D135" s="1">
        <v>0</v>
      </c>
    </row>
    <row r="136" spans="1:4" ht="31.5">
      <c r="A136" s="7" t="s">
        <v>273</v>
      </c>
      <c r="B136" s="1" t="s">
        <v>101</v>
      </c>
      <c r="C136" s="1" t="s">
        <v>33</v>
      </c>
      <c r="D136" s="16">
        <v>58500</v>
      </c>
    </row>
  </sheetData>
  <sheetProtection password="CC29" sheet="1" objects="1" scenarios="1" selectLockedCells="1" selectUnlockedCells="1"/>
  <mergeCells count="9">
    <mergeCell ref="E27:E28"/>
    <mergeCell ref="F27:F28"/>
    <mergeCell ref="A133:D133"/>
    <mergeCell ref="A2:D2"/>
    <mergeCell ref="A26:D26"/>
    <mergeCell ref="A8:D8"/>
    <mergeCell ref="A116:D116"/>
    <mergeCell ref="A121:D121"/>
    <mergeCell ref="A128:D12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1" r:id="rId1"/>
  <rowBreaks count="1" manualBreakCount="1">
    <brk id="6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2024-03-13T06:01:49Z</dcterms:modified>
  <cp:category/>
  <cp:version/>
  <cp:contentType/>
  <cp:contentStatus/>
</cp:coreProperties>
</file>