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<sst xmlns="http://schemas.openxmlformats.org/spreadsheetml/2006/main" count="351" uniqueCount="246">
  <si>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</si>
  <si>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</si>
  <si>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</si>
  <si>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</si>
  <si>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</si>
  <si>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</si>
  <si>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</si>
  <si>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</si>
  <si>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</si>
  <si>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</si>
  <si>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</si>
  <si>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</si>
  <si>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</si>
  <si>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</si>
  <si>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</si>
  <si>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</si>
  <si>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</si>
  <si>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</si>
  <si>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</si>
  <si>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</si>
  <si>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</si>
  <si>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</si>
  <si>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</si>
  <si>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</si>
  <si>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</si>
  <si>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</si>
  <si>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</si>
  <si>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</si>
  <si>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</si>
  <si>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</si>
  <si>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</si>
  <si>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</si>
  <si>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</si>
  <si>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</si>
  <si>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</si>
  <si>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</si>
  <si>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</si>
  <si>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</si>
  <si>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</si>
  <si>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</si>
  <si>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</si>
  <si>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</si>
  <si>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</si>
  <si>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</si>
  <si>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</si>
  <si>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</si>
  <si>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</si>
  <si>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</si>
  <si>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</si>
  <si>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</si>
  <si>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</si>
  <si>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</si>
  <si>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</si>
  <si>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</si>
  <si>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</si>
  <si>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</si>
  <si>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</si>
  <si>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</si>
  <si>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</si>
  <si>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</si>
  <si>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</si>
  <si>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</si>
  <si>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</si>
  <si>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</si>
  <si>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</si>
  <si>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</si>
  <si>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</si>
  <si>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</si>
  <si>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</si>
  <si>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</si>
  <si>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</si>
  <si>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</si>
  <si>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</si>
  <si>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</si>
  <si>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</si>
  <si>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</si>
  <si>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</si>
  <si>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</si>
  <si>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</si>
  <si>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</si>
  <si>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</si>
  <si>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</si>
  <si>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</si>
  <si>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</si>
  <si>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</si>
  <si>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</si>
  <si>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</si>
  <si>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</si>
  <si>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</si>
  <si>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</si>
  <si>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</si>
  <si>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</si>
  <si>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</si>
  <si>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</si>
  <si>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</si>
  <si>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</si>
  <si>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</si>
  <si>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</si>
  <si>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</si>
  <si>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</si>
  <si>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</si>
  <si>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</si>
  <si>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</si>
  <si>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</si>
  <si>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</si>
  <si>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</si>
  <si>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</si>
  <si>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</si>
  <si>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</si>
  <si>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</si>
  <si>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</si>
  <si>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</si>
  <si>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</si>
  <si>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</si>
  <si>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</si>
  <si>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</si>
  <si>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</si>
  <si>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</si>
  <si>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</si>
  <si>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</si>
  <si>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</si>
  <si>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</si>
  <si>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</si>
  <si>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</si>
  <si>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</si>
  <si>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</si>
  <si>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</si>
  <si>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</si>
  <si>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</si>
  <si>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</si>
  <si>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</si>
  <si>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</si>
  <si>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</si>
  <si>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</si>
  <si>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</si>
  <si>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</si>
  <si>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</si>
  <si>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</si>
  <si>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</si>
  <si>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</si>
  <si>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</si>
  <si>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</si>
  <si>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</si>
  <si>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</si>
  <si>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</si>
  <si>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</si>
  <si>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</si>
  <si>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</si>
  <si>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</si>
  <si>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</si>
  <si>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</si>
  <si>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</si>
  <si>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</si>
  <si>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</si>
  <si>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</si>
  <si>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</si>
  <si>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</si>
  <si>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</si>
  <si>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</si>
  <si>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</si>
  <si>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</si>
  <si>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</si>
  <si>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</si>
  <si>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</si>
  <si>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</si>
  <si>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</si>
  <si>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</si>
  <si>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21.27</t>
  </si>
  <si>
    <t>по графику</t>
  </si>
  <si>
    <t>21.28</t>
  </si>
  <si>
    <t>Ремонт и обслуживание кол.приборов учета хол.воды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</si>
  <si>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</si>
  <si>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</si>
  <si>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</si>
  <si>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</si>
  <si>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</si>
  <si>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</si>
  <si>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</si>
  <si>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</si>
  <si>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</si>
  <si>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</si>
  <si>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</si>
  <si>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</si>
  <si>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</si>
  <si>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</si>
  <si>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</si>
  <si>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</si>
  <si>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</si>
  <si>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</si>
  <si>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</si>
  <si>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</si>
  <si>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</si>
  <si>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</si>
  <si>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</si>
  <si>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</si>
  <si>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</si>
  <si>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</si>
  <si>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</si>
  <si>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</si>
  <si>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</si>
  <si>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</si>
  <si>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</si>
  <si>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</si>
  <si>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</si>
  <si>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</si>
  <si>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</si>
  <si>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</si>
  <si>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</si>
  <si>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</si>
  <si>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</si>
  <si>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</si>
  <si>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</si>
  <si>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</si>
  <si>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</si>
  <si>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</si>
  <si>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</si>
  <si>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</si>
  <si>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</si>
  <si>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</si>
  <si>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</si>
  <si>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</si>
  <si>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</si>
  <si>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</si>
  <si>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</si>
  <si>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</si>
  <si>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</si>
  <si>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</si>
  <si>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</si>
  <si>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</si>
  <si>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</si>
  <si>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</si>
  <si>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</si>
  <si>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</si>
  <si>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</si>
  <si>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</si>
  <si>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</si>
  <si>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1 раз в 4 года</t>
  </si>
  <si>
    <t>21.30</t>
  </si>
  <si>
    <t>21.31</t>
  </si>
  <si>
    <t>21.32</t>
  </si>
  <si>
    <t>Отчет об исполнении управляющей организацией ООО "ГУК "Привокзальная" договора управления за 2023 год                                                                      по дому № 71  ул. Интернациональная 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</si>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</sst>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8;&#1085;&#1090;&#1077;&#1088;&#1085;&#1072;&#1094;&#1080;&#1086;&#1085;&#1072;&#1083;&#1100;&#1085;&#1072;&#1103;,%20&#1076;.%207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-70312.31775117246</v>
          </cell>
        </row>
        <row r="25">
          <cell r="D25">
            <v>7724.95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N124">
            <v>68669.83403175841</v>
          </cell>
        </row>
        <row r="125">
          <cell r="DN125">
            <v>73782.64103941576</v>
          </cell>
        </row>
        <row r="126">
          <cell r="DN126">
            <v>17533.908466570232</v>
          </cell>
        </row>
      </sheetData>
      <sheetData sheetId="4">
        <row r="124">
          <cell r="DN124">
            <v>30683.571953421986</v>
          </cell>
        </row>
        <row r="125">
          <cell r="DN125">
            <v>32968.11485228585</v>
          </cell>
        </row>
        <row r="126">
          <cell r="DN126">
            <v>7834.632916251221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3.5742187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21" t="s">
        <v>240</v>
      </c>
      <c r="B2" s="21"/>
      <c r="C2" s="21"/>
      <c r="D2" s="21"/>
      <c r="E2" s="2">
        <v>1320.05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-70312.31775117246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7724.95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231472.70325970347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2023'!$DN$125+'[2]ГУК 2022'!$DN$125</f>
        <v>106750.75589170161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2023'!$DN$124+'[2]ГУК 2022'!$DN$124</f>
        <v>99353.40598518039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2023'!$DN$126+'[2]ГУК 2022'!$DN$126</f>
        <v>25368.54138282145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220971.27325970348</v>
      </c>
      <c r="E16" s="2">
        <v>220971.27000000002</v>
      </c>
      <c r="F16" s="2">
        <f>D16-E16</f>
        <v>0.003259703458752483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220971.27325970348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150658.955508531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100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-80813.74775117246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12101.43</v>
      </c>
      <c r="E25" s="2">
        <f>D25+F16</f>
        <v>12101.433259703459</v>
      </c>
    </row>
    <row r="26" spans="1:4" ht="35.25" customHeight="1">
      <c r="A26" s="20" t="s">
        <v>62</v>
      </c>
      <c r="B26" s="20"/>
      <c r="C26" s="20"/>
      <c r="D26" s="20"/>
    </row>
    <row r="27" spans="1:22" s="6" customFormat="1" ht="37.5" customHeight="1">
      <c r="A27" s="18" t="s">
        <v>22</v>
      </c>
      <c r="B27" s="4" t="s">
        <v>64</v>
      </c>
      <c r="C27" s="4" t="s">
        <v>127</v>
      </c>
      <c r="D27" s="13" t="s">
        <v>128</v>
      </c>
      <c r="E27" s="19" t="s">
        <v>244</v>
      </c>
      <c r="F27" s="19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8" t="s">
        <v>129</v>
      </c>
      <c r="B28" s="4" t="s">
        <v>130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131</v>
      </c>
      <c r="C29" s="23" t="s">
        <v>132</v>
      </c>
      <c r="D29" s="15">
        <f>E29*E$2*4+F29*E$2*8</f>
        <v>638.9543506115565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118</v>
      </c>
      <c r="C30" s="23" t="s">
        <v>132</v>
      </c>
      <c r="D30" s="15">
        <f aca="true" t="shared" si="0" ref="D30:D60">E30*E$2*4+F30*E$2*8</f>
        <v>430.93810790338784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83</v>
      </c>
      <c r="C31" s="23" t="s">
        <v>132</v>
      </c>
      <c r="D31" s="15">
        <f t="shared" si="0"/>
        <v>382.991688903376</v>
      </c>
      <c r="E31" s="24">
        <v>0.022400727990524998</v>
      </c>
      <c r="F31" s="25">
        <v>0.025066414621397474</v>
      </c>
    </row>
    <row r="32" spans="1:6" ht="15.75">
      <c r="A32" s="7" t="s">
        <v>122</v>
      </c>
      <c r="B32" s="22" t="s">
        <v>133</v>
      </c>
      <c r="C32" s="23" t="s">
        <v>132</v>
      </c>
      <c r="D32" s="15">
        <f t="shared" si="0"/>
        <v>1165.7024875011512</v>
      </c>
      <c r="E32" s="24">
        <v>0.0681805509021882</v>
      </c>
      <c r="F32" s="25">
        <v>0.0762940364595486</v>
      </c>
    </row>
    <row r="33" spans="1:22" s="6" customFormat="1" ht="15.75">
      <c r="A33" s="7" t="s">
        <v>124</v>
      </c>
      <c r="B33" s="22" t="s">
        <v>0</v>
      </c>
      <c r="C33" s="23" t="s">
        <v>132</v>
      </c>
      <c r="D33" s="15">
        <f t="shared" si="0"/>
        <v>12059.932131737864</v>
      </c>
      <c r="E33" s="24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2" t="s">
        <v>134</v>
      </c>
      <c r="C34" s="23" t="s">
        <v>132</v>
      </c>
      <c r="D34" s="15">
        <f t="shared" si="0"/>
        <v>1392.9304214148513</v>
      </c>
      <c r="E34" s="24">
        <v>0.0814708422764586</v>
      </c>
      <c r="F34" s="25">
        <v>0.09116587250735717</v>
      </c>
    </row>
    <row r="35" spans="1:6" ht="15.75">
      <c r="A35" s="7" t="s">
        <v>77</v>
      </c>
      <c r="B35" s="22" t="s">
        <v>119</v>
      </c>
      <c r="C35" s="23" t="s">
        <v>132</v>
      </c>
      <c r="D35" s="15">
        <f t="shared" si="0"/>
        <v>2207.1707520234286</v>
      </c>
      <c r="E35" s="24">
        <v>0.12909478998431476</v>
      </c>
      <c r="F35" s="25">
        <v>0.1444570699924482</v>
      </c>
    </row>
    <row r="36" spans="1:6" ht="15.75">
      <c r="A36" s="7" t="s">
        <v>79</v>
      </c>
      <c r="B36" s="22" t="s">
        <v>15</v>
      </c>
      <c r="C36" s="23" t="s">
        <v>132</v>
      </c>
      <c r="D36" s="15">
        <f t="shared" si="0"/>
        <v>3854.5732728977555</v>
      </c>
      <c r="E36" s="24">
        <v>0.22544940244777514</v>
      </c>
      <c r="F36" s="25">
        <v>0.2522778813390604</v>
      </c>
    </row>
    <row r="37" spans="1:6" ht="31.5">
      <c r="A37" s="7" t="s">
        <v>80</v>
      </c>
      <c r="B37" s="22" t="s">
        <v>135</v>
      </c>
      <c r="C37" s="23" t="s">
        <v>132</v>
      </c>
      <c r="D37" s="15">
        <f t="shared" si="0"/>
        <v>17.286381634287512</v>
      </c>
      <c r="E37" s="24">
        <v>0.00101105988497775</v>
      </c>
      <c r="F37" s="25">
        <v>0.0011313760112901022</v>
      </c>
    </row>
    <row r="38" spans="1:6" ht="15.75">
      <c r="A38" s="7" t="s">
        <v>126</v>
      </c>
      <c r="B38" s="22" t="s">
        <v>136</v>
      </c>
      <c r="C38" s="23" t="s">
        <v>132</v>
      </c>
      <c r="D38" s="15">
        <f t="shared" si="0"/>
        <v>2972.8021915214586</v>
      </c>
      <c r="E38" s="24">
        <v>0.17387566151261669</v>
      </c>
      <c r="F38" s="25">
        <v>0.19456686523261807</v>
      </c>
    </row>
    <row r="39" spans="1:6" ht="15.75">
      <c r="A39" s="7" t="s">
        <v>81</v>
      </c>
      <c r="B39" s="22" t="s">
        <v>137</v>
      </c>
      <c r="C39" s="23" t="s">
        <v>132</v>
      </c>
      <c r="D39" s="15">
        <f t="shared" si="0"/>
        <v>7242.414241669749</v>
      </c>
      <c r="E39" s="24">
        <v>0.42360018800115107</v>
      </c>
      <c r="F39" s="25">
        <v>0.47400861037328806</v>
      </c>
    </row>
    <row r="40" spans="1:6" ht="31.5">
      <c r="A40" s="7" t="s">
        <v>139</v>
      </c>
      <c r="B40" s="22" t="s">
        <v>138</v>
      </c>
      <c r="C40" s="23" t="s">
        <v>132</v>
      </c>
      <c r="D40" s="15">
        <f t="shared" si="0"/>
        <v>92.08362336444412</v>
      </c>
      <c r="E40" s="24">
        <v>0.0053858615190192</v>
      </c>
      <c r="F40" s="25">
        <v>0.006026779039782484</v>
      </c>
    </row>
    <row r="41" spans="1:6" ht="31.5">
      <c r="A41" s="7" t="s">
        <v>141</v>
      </c>
      <c r="B41" s="22" t="s">
        <v>140</v>
      </c>
      <c r="C41" s="23" t="s">
        <v>132</v>
      </c>
      <c r="D41" s="15">
        <f t="shared" si="0"/>
        <v>332.6231062492185</v>
      </c>
      <c r="E41" s="24">
        <v>0.01945472954723055</v>
      </c>
      <c r="F41" s="25">
        <v>0.021769842363350986</v>
      </c>
    </row>
    <row r="42" spans="1:6" ht="31.5">
      <c r="A42" s="7" t="s">
        <v>143</v>
      </c>
      <c r="B42" s="22" t="s">
        <v>142</v>
      </c>
      <c r="C42" s="23" t="s">
        <v>132</v>
      </c>
      <c r="D42" s="15">
        <f t="shared" si="0"/>
        <v>1995.7386374953107</v>
      </c>
      <c r="E42" s="24">
        <v>0.1167283772833833</v>
      </c>
      <c r="F42" s="25">
        <v>0.13061905418010591</v>
      </c>
    </row>
    <row r="43" spans="1:6" ht="15.75">
      <c r="A43" s="7" t="s">
        <v>145</v>
      </c>
      <c r="B43" s="22" t="s">
        <v>144</v>
      </c>
      <c r="C43" s="23" t="s">
        <v>132</v>
      </c>
      <c r="D43" s="15">
        <f t="shared" si="0"/>
        <v>3613.93027874571</v>
      </c>
      <c r="E43" s="24">
        <v>0.21137448016875554</v>
      </c>
      <c r="F43" s="25">
        <v>0.23652804330883745</v>
      </c>
    </row>
    <row r="44" spans="1:6" ht="15.75">
      <c r="A44" s="7" t="s">
        <v>147</v>
      </c>
      <c r="B44" s="22" t="s">
        <v>146</v>
      </c>
      <c r="C44" s="23" t="s">
        <v>132</v>
      </c>
      <c r="D44" s="15">
        <f t="shared" si="0"/>
        <v>6604.577812744721</v>
      </c>
      <c r="E44" s="24">
        <v>0.38629389452071455</v>
      </c>
      <c r="F44" s="25">
        <v>0.4322628679686796</v>
      </c>
    </row>
    <row r="45" spans="1:6" ht="15.75">
      <c r="A45" s="7" t="s">
        <v>148</v>
      </c>
      <c r="B45" s="22" t="s">
        <v>120</v>
      </c>
      <c r="C45" s="23" t="s">
        <v>132</v>
      </c>
      <c r="D45" s="15">
        <f t="shared" si="0"/>
        <v>3641.0916352776685</v>
      </c>
      <c r="E45" s="24">
        <v>0.21296311558084036</v>
      </c>
      <c r="F45" s="25">
        <v>0.23830572633496036</v>
      </c>
    </row>
    <row r="46" spans="1:6" ht="31.5">
      <c r="A46" s="7" t="s">
        <v>150</v>
      </c>
      <c r="B46" s="22" t="s">
        <v>149</v>
      </c>
      <c r="C46" s="23" t="s">
        <v>132</v>
      </c>
      <c r="D46" s="15">
        <f t="shared" si="0"/>
        <v>101.79298023448106</v>
      </c>
      <c r="E46" s="24">
        <v>0.00595375024483305</v>
      </c>
      <c r="F46" s="25">
        <v>0.006662246523968183</v>
      </c>
    </row>
    <row r="47" spans="1:6" ht="15.75">
      <c r="A47" s="7" t="s">
        <v>152</v>
      </c>
      <c r="B47" s="22" t="s">
        <v>151</v>
      </c>
      <c r="C47" s="23" t="s">
        <v>132</v>
      </c>
      <c r="D47" s="15">
        <f t="shared" si="0"/>
        <v>873.0761349255176</v>
      </c>
      <c r="E47" s="24">
        <v>0.051065183867265454</v>
      </c>
      <c r="F47" s="25">
        <v>0.05714194074747004</v>
      </c>
    </row>
    <row r="48" spans="1:6" ht="15.75">
      <c r="A48" s="7" t="s">
        <v>153</v>
      </c>
      <c r="B48" s="22" t="s">
        <v>14</v>
      </c>
      <c r="C48" s="23" t="s">
        <v>132</v>
      </c>
      <c r="D48" s="15">
        <f t="shared" si="0"/>
        <v>14365.190160627466</v>
      </c>
      <c r="E48" s="24">
        <v>0.8402028729181268</v>
      </c>
      <c r="F48" s="25">
        <v>0.9401870147953839</v>
      </c>
    </row>
    <row r="49" spans="1:6" ht="31.5">
      <c r="A49" s="7" t="s">
        <v>155</v>
      </c>
      <c r="B49" s="22" t="s">
        <v>154</v>
      </c>
      <c r="C49" s="23" t="s">
        <v>132</v>
      </c>
      <c r="D49" s="15">
        <f t="shared" si="0"/>
        <v>1494.3093565802474</v>
      </c>
      <c r="E49" s="24">
        <v>0.08740037551805864</v>
      </c>
      <c r="F49" s="25">
        <v>0.09780102020470761</v>
      </c>
    </row>
    <row r="50" spans="1:6" ht="31.5">
      <c r="A50" s="7" t="s">
        <v>157</v>
      </c>
      <c r="B50" s="22" t="s">
        <v>156</v>
      </c>
      <c r="C50" s="23" t="s">
        <v>132</v>
      </c>
      <c r="D50" s="15">
        <f t="shared" si="0"/>
        <v>3252.8001694900076</v>
      </c>
      <c r="E50" s="24">
        <v>0.19025240994893294</v>
      </c>
      <c r="F50" s="25">
        <v>0.21289244673285596</v>
      </c>
    </row>
    <row r="51" spans="1:6" ht="31.5">
      <c r="A51" s="7" t="s">
        <v>159</v>
      </c>
      <c r="B51" s="22" t="s">
        <v>158</v>
      </c>
      <c r="C51" s="23" t="s">
        <v>132</v>
      </c>
      <c r="D51" s="15">
        <f t="shared" si="0"/>
        <v>1188.3714550335403</v>
      </c>
      <c r="E51" s="24">
        <v>0.06950643182919496</v>
      </c>
      <c r="F51" s="25">
        <v>0.07777769721686915</v>
      </c>
    </row>
    <row r="52" spans="1:6" ht="31.5">
      <c r="A52" s="7" t="s">
        <v>161</v>
      </c>
      <c r="B52" s="22" t="s">
        <v>160</v>
      </c>
      <c r="C52" s="23" t="s">
        <v>132</v>
      </c>
      <c r="D52" s="15">
        <f t="shared" si="0"/>
        <v>2300.082465526042</v>
      </c>
      <c r="E52" s="24">
        <v>0.13452908550979994</v>
      </c>
      <c r="F52" s="25">
        <v>0.15053804668546614</v>
      </c>
    </row>
    <row r="53" spans="1:6" ht="15.75">
      <c r="A53" s="7" t="s">
        <v>163</v>
      </c>
      <c r="B53" s="22" t="s">
        <v>234</v>
      </c>
      <c r="C53" s="23" t="s">
        <v>132</v>
      </c>
      <c r="D53" s="15">
        <f t="shared" si="0"/>
        <v>2684.481907664306</v>
      </c>
      <c r="E53" s="24">
        <v>0.15701215131131716</v>
      </c>
      <c r="F53" s="25">
        <v>0.1756965973173639</v>
      </c>
    </row>
    <row r="54" spans="1:6" ht="15.75">
      <c r="A54" s="7" t="s">
        <v>165</v>
      </c>
      <c r="B54" s="22" t="s">
        <v>116</v>
      </c>
      <c r="C54" s="23" t="s">
        <v>132</v>
      </c>
      <c r="D54" s="15">
        <f t="shared" si="0"/>
        <v>1650.052409316469</v>
      </c>
      <c r="E54" s="24">
        <v>0.09650960128415159</v>
      </c>
      <c r="F54" s="25">
        <v>0.10799424383696563</v>
      </c>
    </row>
    <row r="55" spans="1:6" ht="15.75">
      <c r="A55" s="7" t="s">
        <v>167</v>
      </c>
      <c r="B55" s="22" t="s">
        <v>162</v>
      </c>
      <c r="C55" s="23" t="s">
        <v>132</v>
      </c>
      <c r="D55" s="15">
        <f t="shared" si="0"/>
        <v>467.6017987708407</v>
      </c>
      <c r="E55" s="24">
        <v>0.027349472601188547</v>
      </c>
      <c r="F55" s="25">
        <v>0.030604059840729985</v>
      </c>
    </row>
    <row r="56" spans="1:6" ht="31.5">
      <c r="A56" s="7" t="s">
        <v>169</v>
      </c>
      <c r="B56" s="22" t="s">
        <v>164</v>
      </c>
      <c r="C56" s="23" t="s">
        <v>132</v>
      </c>
      <c r="D56" s="15">
        <f t="shared" si="0"/>
        <v>5974.815262666845</v>
      </c>
      <c r="E56" s="24">
        <v>0.34945983260332153</v>
      </c>
      <c r="F56" s="25">
        <v>0.3910455526831168</v>
      </c>
    </row>
    <row r="57" spans="1:6" ht="15.75">
      <c r="A57" s="7" t="s">
        <v>171</v>
      </c>
      <c r="B57" s="22" t="s">
        <v>235</v>
      </c>
      <c r="C57" s="23" t="s">
        <v>132</v>
      </c>
      <c r="D57" s="15">
        <f t="shared" si="0"/>
        <v>621.0676036270962</v>
      </c>
      <c r="E57" s="24">
        <v>0.0363255048495</v>
      </c>
      <c r="F57" s="25">
        <v>0.0406482399265905</v>
      </c>
    </row>
    <row r="58" spans="1:6" ht="15.75">
      <c r="A58" s="7" t="s">
        <v>237</v>
      </c>
      <c r="B58" s="22" t="s">
        <v>166</v>
      </c>
      <c r="C58" s="23" t="s">
        <v>168</v>
      </c>
      <c r="D58" s="15">
        <f t="shared" si="0"/>
        <v>7229.682355795393</v>
      </c>
      <c r="E58" s="24">
        <v>0.4228555151517363</v>
      </c>
      <c r="F58" s="25">
        <v>0.4731753214547929</v>
      </c>
    </row>
    <row r="59" spans="1:6" ht="15.75">
      <c r="A59" s="7" t="s">
        <v>238</v>
      </c>
      <c r="B59" s="22" t="s">
        <v>170</v>
      </c>
      <c r="C59" s="23" t="s">
        <v>6</v>
      </c>
      <c r="D59" s="15">
        <f t="shared" si="0"/>
        <v>4033.3372314750877</v>
      </c>
      <c r="E59" s="24">
        <v>0.23590509359362288</v>
      </c>
      <c r="F59" s="25">
        <v>0.263977799731264</v>
      </c>
    </row>
    <row r="60" spans="1:6" ht="15.75">
      <c r="A60" s="7" t="s">
        <v>239</v>
      </c>
      <c r="B60" s="22" t="s">
        <v>172</v>
      </c>
      <c r="C60" s="23" t="s">
        <v>236</v>
      </c>
      <c r="D60" s="15">
        <f t="shared" si="0"/>
        <v>2577.9895158957133</v>
      </c>
      <c r="E60" s="24">
        <v>0.15078353807978953</v>
      </c>
      <c r="F60" s="25">
        <v>0.16872677911128448</v>
      </c>
    </row>
    <row r="61" spans="1:6" ht="15.75">
      <c r="A61" s="18" t="s">
        <v>173</v>
      </c>
      <c r="B61" s="26" t="s">
        <v>174</v>
      </c>
      <c r="C61" s="1" t="s">
        <v>27</v>
      </c>
      <c r="D61" s="14" t="s">
        <v>27</v>
      </c>
      <c r="E61" s="24"/>
      <c r="F61" s="25"/>
    </row>
    <row r="62" spans="1:22" s="6" customFormat="1" ht="38.25" customHeight="1">
      <c r="A62" s="7" t="s">
        <v>175</v>
      </c>
      <c r="B62" s="22" t="s">
        <v>176</v>
      </c>
      <c r="C62" s="1" t="s">
        <v>27</v>
      </c>
      <c r="D62" s="14" t="s">
        <v>27</v>
      </c>
      <c r="E62" s="24"/>
      <c r="F62" s="2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31.5">
      <c r="A63" s="7" t="s">
        <v>177</v>
      </c>
      <c r="B63" s="22" t="s">
        <v>8</v>
      </c>
      <c r="C63" s="27" t="s">
        <v>178</v>
      </c>
      <c r="D63" s="15">
        <f aca="true" t="shared" si="1" ref="D63:D70">E63*E$2*4+F63*E$2*8</f>
        <v>3291.65829922361</v>
      </c>
      <c r="E63" s="24">
        <v>0.19252517570235</v>
      </c>
      <c r="F63" s="25">
        <v>0.21543567161092966</v>
      </c>
    </row>
    <row r="64" spans="1:6" ht="31.5">
      <c r="A64" s="7" t="s">
        <v>179</v>
      </c>
      <c r="B64" s="22" t="s">
        <v>180</v>
      </c>
      <c r="C64" s="27" t="s">
        <v>11</v>
      </c>
      <c r="D64" s="15">
        <f t="shared" si="1"/>
        <v>6231.378289725199</v>
      </c>
      <c r="E64" s="24">
        <v>0.36446589865665</v>
      </c>
      <c r="F64" s="25">
        <v>0.4078373405967914</v>
      </c>
    </row>
    <row r="65" spans="1:6" ht="15.75">
      <c r="A65" s="7" t="s">
        <v>181</v>
      </c>
      <c r="B65" s="22" t="s">
        <v>182</v>
      </c>
      <c r="C65" s="27" t="s">
        <v>10</v>
      </c>
      <c r="D65" s="15">
        <f t="shared" si="1"/>
        <v>1594.0735159762135</v>
      </c>
      <c r="E65" s="24">
        <v>0.09323546244705</v>
      </c>
      <c r="F65" s="25">
        <v>0.10433048247824894</v>
      </c>
    </row>
    <row r="66" spans="1:6" ht="15.75">
      <c r="A66" s="7" t="s">
        <v>183</v>
      </c>
      <c r="B66" s="22" t="s">
        <v>13</v>
      </c>
      <c r="C66" s="27" t="s">
        <v>10</v>
      </c>
      <c r="D66" s="15">
        <f t="shared" si="1"/>
        <v>3270.9560457693733</v>
      </c>
      <c r="E66" s="24">
        <v>0.1913143255407</v>
      </c>
      <c r="F66" s="25">
        <v>0.2140807302800433</v>
      </c>
    </row>
    <row r="67" spans="1:6" ht="15.75">
      <c r="A67" s="7" t="s">
        <v>184</v>
      </c>
      <c r="B67" s="22" t="s">
        <v>121</v>
      </c>
      <c r="C67" s="27" t="s">
        <v>132</v>
      </c>
      <c r="D67" s="15">
        <f t="shared" si="1"/>
        <v>848.7923916236982</v>
      </c>
      <c r="E67" s="24">
        <v>0.04964485662765</v>
      </c>
      <c r="F67" s="25">
        <v>0.05555259456634035</v>
      </c>
    </row>
    <row r="68" spans="1:22" s="6" customFormat="1" ht="29.25" customHeight="1">
      <c r="A68" s="7" t="s">
        <v>185</v>
      </c>
      <c r="B68" s="22" t="s">
        <v>186</v>
      </c>
      <c r="C68" s="27" t="s">
        <v>132</v>
      </c>
      <c r="D68" s="15">
        <f t="shared" si="1"/>
        <v>4471.686746115092</v>
      </c>
      <c r="E68" s="24">
        <v>0.2615436349164</v>
      </c>
      <c r="F68" s="25">
        <v>0.2926673274714516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187</v>
      </c>
      <c r="B69" s="22" t="s">
        <v>188</v>
      </c>
      <c r="C69" s="27" t="s">
        <v>9</v>
      </c>
      <c r="D69" s="15">
        <f t="shared" si="1"/>
        <v>910.8991519864076</v>
      </c>
      <c r="E69" s="24">
        <v>0.05327740711259999</v>
      </c>
      <c r="F69" s="25">
        <v>0.05961741855899939</v>
      </c>
    </row>
    <row r="70" spans="1:6" ht="15.75">
      <c r="A70" s="7" t="s">
        <v>189</v>
      </c>
      <c r="B70" s="22" t="s">
        <v>190</v>
      </c>
      <c r="C70" s="27" t="s">
        <v>7</v>
      </c>
      <c r="D70" s="15">
        <f t="shared" si="1"/>
        <v>703.8766174440425</v>
      </c>
      <c r="E70" s="24">
        <v>0.04116890549610001</v>
      </c>
      <c r="F70" s="25">
        <v>0.04606800525013591</v>
      </c>
    </row>
    <row r="71" spans="1:6" ht="31.5">
      <c r="A71" s="7" t="s">
        <v>71</v>
      </c>
      <c r="B71" s="22" t="s">
        <v>191</v>
      </c>
      <c r="C71" s="1" t="s">
        <v>27</v>
      </c>
      <c r="D71" s="14" t="s">
        <v>27</v>
      </c>
      <c r="E71" s="24"/>
      <c r="F71" s="25"/>
    </row>
    <row r="72" spans="1:6" ht="15.75">
      <c r="A72" s="7" t="s">
        <v>192</v>
      </c>
      <c r="B72" s="22" t="s">
        <v>193</v>
      </c>
      <c r="C72" s="27" t="s">
        <v>11</v>
      </c>
      <c r="D72" s="15">
        <f aca="true" t="shared" si="2" ref="D72:D77">E72*E$2*4+F72*E$2*8</f>
        <v>5548.203925735393</v>
      </c>
      <c r="E72" s="24">
        <v>0.3245078433222</v>
      </c>
      <c r="F72" s="25">
        <v>0.3631242766775418</v>
      </c>
    </row>
    <row r="73" spans="1:6" ht="15.75">
      <c r="A73" s="7" t="s">
        <v>194</v>
      </c>
      <c r="B73" s="22" t="s">
        <v>195</v>
      </c>
      <c r="C73" s="27" t="s">
        <v>11</v>
      </c>
      <c r="D73" s="15">
        <f t="shared" si="2"/>
        <v>13290.846717619857</v>
      </c>
      <c r="E73" s="24">
        <v>0.7773658037793</v>
      </c>
      <c r="F73" s="25">
        <v>0.8698723344290367</v>
      </c>
    </row>
    <row r="74" spans="1:22" s="6" customFormat="1" ht="30.75" customHeight="1">
      <c r="A74" s="7" t="s">
        <v>196</v>
      </c>
      <c r="B74" s="22" t="s">
        <v>117</v>
      </c>
      <c r="C74" s="27" t="s">
        <v>197</v>
      </c>
      <c r="D74" s="15">
        <f t="shared" si="2"/>
        <v>1180.0284468914829</v>
      </c>
      <c r="E74" s="24">
        <v>0.06901845921405</v>
      </c>
      <c r="F74" s="25">
        <v>0.07723165586052196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7" t="s">
        <v>198</v>
      </c>
      <c r="B75" s="22" t="s">
        <v>199</v>
      </c>
      <c r="C75" s="27" t="s">
        <v>9</v>
      </c>
      <c r="D75" s="15">
        <f t="shared" si="2"/>
        <v>496.854082901677</v>
      </c>
      <c r="E75" s="24">
        <v>0.029060403879600002</v>
      </c>
      <c r="F75" s="25">
        <v>0.0325185919412724</v>
      </c>
    </row>
    <row r="76" spans="1:6" ht="15.75">
      <c r="A76" s="7" t="s">
        <v>200</v>
      </c>
      <c r="B76" s="22" t="s">
        <v>201</v>
      </c>
      <c r="C76" s="27" t="s">
        <v>12</v>
      </c>
      <c r="D76" s="15">
        <f t="shared" si="2"/>
        <v>5879.439981003176</v>
      </c>
      <c r="E76" s="24">
        <v>0.3438814459085999</v>
      </c>
      <c r="F76" s="25">
        <v>0.38480333797172334</v>
      </c>
    </row>
    <row r="77" spans="1:6" ht="15.75">
      <c r="A77" s="7" t="s">
        <v>202</v>
      </c>
      <c r="B77" s="22" t="s">
        <v>203</v>
      </c>
      <c r="C77" s="27" t="s">
        <v>11</v>
      </c>
      <c r="D77" s="15">
        <f t="shared" si="2"/>
        <v>248.4270414508385</v>
      </c>
      <c r="E77" s="24">
        <v>0.014530201939800001</v>
      </c>
      <c r="F77" s="25">
        <v>0.0162592959706362</v>
      </c>
    </row>
    <row r="78" spans="1:6" ht="15.75">
      <c r="A78" s="18" t="s">
        <v>204</v>
      </c>
      <c r="B78" s="26" t="s">
        <v>205</v>
      </c>
      <c r="C78" s="1" t="s">
        <v>27</v>
      </c>
      <c r="D78" s="14" t="s">
        <v>27</v>
      </c>
      <c r="E78" s="24"/>
      <c r="F78" s="25"/>
    </row>
    <row r="79" spans="1:6" ht="15.75">
      <c r="A79" s="7" t="s">
        <v>65</v>
      </c>
      <c r="B79" s="28" t="s">
        <v>2</v>
      </c>
      <c r="C79" s="23" t="s">
        <v>206</v>
      </c>
      <c r="D79" s="15">
        <f>E79*E$2*4+F79*E$2*8</f>
        <v>1030.4546656846237</v>
      </c>
      <c r="E79" s="24">
        <v>0.06027006679612875</v>
      </c>
      <c r="F79" s="25">
        <v>0.06744220474486808</v>
      </c>
    </row>
    <row r="80" spans="1:22" s="6" customFormat="1" ht="15.75">
      <c r="A80" s="7" t="s">
        <v>207</v>
      </c>
      <c r="B80" s="28" t="s">
        <v>3</v>
      </c>
      <c r="C80" s="23" t="s">
        <v>132</v>
      </c>
      <c r="D80" s="15">
        <f>E80*E$2*4+F80*E$2*8</f>
        <v>615.9955515308083</v>
      </c>
      <c r="E80" s="24">
        <v>0.03602884655989575</v>
      </c>
      <c r="F80" s="25">
        <v>0.040316279300523346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31.5">
      <c r="A81" s="18" t="s">
        <v>208</v>
      </c>
      <c r="B81" s="26" t="s">
        <v>209</v>
      </c>
      <c r="C81" s="1" t="s">
        <v>27</v>
      </c>
      <c r="D81" s="14" t="s">
        <v>27</v>
      </c>
      <c r="E81" s="24"/>
      <c r="F81" s="25"/>
    </row>
    <row r="82" spans="1:6" ht="31.5">
      <c r="A82" s="7" t="s">
        <v>66</v>
      </c>
      <c r="B82" s="29" t="s">
        <v>210</v>
      </c>
      <c r="C82" s="1" t="s">
        <v>211</v>
      </c>
      <c r="D82" s="15">
        <f>E82*E$2*4+F82*E$2*8</f>
        <v>602.6218957993714</v>
      </c>
      <c r="E82" s="24">
        <v>0.035246637355469845</v>
      </c>
      <c r="F82" s="25">
        <v>0.03944098720077076</v>
      </c>
    </row>
    <row r="83" spans="1:6" ht="15.75">
      <c r="A83" s="7" t="s">
        <v>212</v>
      </c>
      <c r="B83" s="29" t="s">
        <v>213</v>
      </c>
      <c r="C83" s="27" t="s">
        <v>132</v>
      </c>
      <c r="D83" s="15">
        <f>E83*E$2*4+F83*E$2*8</f>
        <v>1290.3921600560175</v>
      </c>
      <c r="E83" s="24">
        <v>0.07547350142580614</v>
      </c>
      <c r="F83" s="25">
        <v>0.08445484809547707</v>
      </c>
    </row>
    <row r="84" spans="1:6" ht="15.75">
      <c r="A84" s="18" t="s">
        <v>214</v>
      </c>
      <c r="B84" s="26" t="s">
        <v>215</v>
      </c>
      <c r="C84" s="1" t="s">
        <v>27</v>
      </c>
      <c r="D84" s="14" t="s">
        <v>27</v>
      </c>
      <c r="E84" s="24"/>
      <c r="F84" s="25"/>
    </row>
    <row r="85" spans="1:6" ht="31.5">
      <c r="A85" s="7" t="s">
        <v>67</v>
      </c>
      <c r="B85" s="22" t="s">
        <v>216</v>
      </c>
      <c r="C85" s="27" t="s">
        <v>5</v>
      </c>
      <c r="D85" s="15">
        <f>E85*E$2*4+F85*E$2*8</f>
        <v>14717.231980616754</v>
      </c>
      <c r="E85" s="24">
        <v>0.860793379916985</v>
      </c>
      <c r="F85" s="25">
        <v>0.9632277921271062</v>
      </c>
    </row>
    <row r="86" spans="1:22" s="6" customFormat="1" ht="31.5">
      <c r="A86" s="7" t="s">
        <v>217</v>
      </c>
      <c r="B86" s="22" t="s">
        <v>218</v>
      </c>
      <c r="C86" s="27" t="s">
        <v>10</v>
      </c>
      <c r="D86" s="15">
        <f>E86*E$2*4+F86*E$2*8</f>
        <v>5877.369755657754</v>
      </c>
      <c r="E86" s="24">
        <v>0.343760360892435</v>
      </c>
      <c r="F86" s="25">
        <v>0.3846678438386348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73</v>
      </c>
      <c r="B87" s="22" t="s">
        <v>219</v>
      </c>
      <c r="C87" s="27" t="s">
        <v>6</v>
      </c>
      <c r="D87" s="15">
        <f>E87*E$2*4+F87*E$2*8</f>
        <v>1117.921686528773</v>
      </c>
      <c r="E87" s="24">
        <v>0.0653859087291</v>
      </c>
      <c r="F87" s="25">
        <v>0.0731668318678629</v>
      </c>
    </row>
    <row r="88" spans="1:6" ht="15.75">
      <c r="A88" s="7" t="s">
        <v>123</v>
      </c>
      <c r="B88" s="22" t="s">
        <v>220</v>
      </c>
      <c r="C88" s="27" t="s">
        <v>12</v>
      </c>
      <c r="D88" s="15">
        <f>E88*E$2*4+F88*E$2*8</f>
        <v>534.1181391193027</v>
      </c>
      <c r="E88" s="24">
        <v>0.031239934170569996</v>
      </c>
      <c r="F88" s="25">
        <v>0.03495748633686783</v>
      </c>
    </row>
    <row r="89" spans="1:6" ht="15.75">
      <c r="A89" s="7" t="s">
        <v>125</v>
      </c>
      <c r="B89" s="22" t="s">
        <v>221</v>
      </c>
      <c r="C89" s="27" t="s">
        <v>78</v>
      </c>
      <c r="D89" s="15">
        <f>E89*E$2*4+F89*E$2*8</f>
        <v>223.58433730575462</v>
      </c>
      <c r="E89" s="24">
        <v>0.01307718174582</v>
      </c>
      <c r="F89" s="25">
        <v>0.01463336637357258</v>
      </c>
    </row>
    <row r="90" spans="1:6" ht="15.75">
      <c r="A90" s="7" t="s">
        <v>76</v>
      </c>
      <c r="B90" s="22" t="s">
        <v>222</v>
      </c>
      <c r="C90" s="1" t="s">
        <v>27</v>
      </c>
      <c r="D90" s="14" t="s">
        <v>27</v>
      </c>
      <c r="E90" s="24">
        <v>0</v>
      </c>
      <c r="F90" s="25">
        <v>0</v>
      </c>
    </row>
    <row r="91" spans="1:6" ht="15.75">
      <c r="A91" s="7" t="s">
        <v>223</v>
      </c>
      <c r="B91" s="28" t="s">
        <v>224</v>
      </c>
      <c r="C91" s="27" t="s">
        <v>78</v>
      </c>
      <c r="D91" s="15">
        <f>E91*E$2*4+F91*E$2*8</f>
        <v>68.31743639898058</v>
      </c>
      <c r="E91" s="24">
        <v>0.003995805533445</v>
      </c>
      <c r="F91" s="25">
        <v>0.004471306391924955</v>
      </c>
    </row>
    <row r="92" spans="1:6" ht="15.75">
      <c r="A92" s="7" t="s">
        <v>225</v>
      </c>
      <c r="B92" s="28" t="s">
        <v>227</v>
      </c>
      <c r="C92" s="23" t="s">
        <v>78</v>
      </c>
      <c r="D92" s="15">
        <f>E92*E$2*4+F92*E$2*8</f>
        <v>57.96630967186232</v>
      </c>
      <c r="E92" s="24">
        <v>0.00339038045262</v>
      </c>
      <c r="F92" s="25">
        <v>0.0037938357264817803</v>
      </c>
    </row>
    <row r="93" spans="1:6" ht="15.75">
      <c r="A93" s="7" t="s">
        <v>226</v>
      </c>
      <c r="B93" s="28" t="s">
        <v>228</v>
      </c>
      <c r="C93" s="23" t="s">
        <v>78</v>
      </c>
      <c r="D93" s="15">
        <f>E93*E$2*4+F93*E$2*8</f>
        <v>2.0702253454236543</v>
      </c>
      <c r="E93" s="24">
        <v>0.00012108501616500001</v>
      </c>
      <c r="F93" s="25">
        <v>0.000135494133088635</v>
      </c>
    </row>
    <row r="94" spans="1:6" ht="15.75">
      <c r="A94" s="18" t="s">
        <v>229</v>
      </c>
      <c r="B94" s="26" t="s">
        <v>230</v>
      </c>
      <c r="C94" s="1" t="s">
        <v>27</v>
      </c>
      <c r="D94" s="14" t="s">
        <v>27</v>
      </c>
      <c r="E94" s="24"/>
      <c r="F94" s="25"/>
    </row>
    <row r="95" spans="1:6" ht="15.75">
      <c r="A95" s="7" t="s">
        <v>69</v>
      </c>
      <c r="B95" s="28" t="s">
        <v>231</v>
      </c>
      <c r="C95" s="23" t="s">
        <v>4</v>
      </c>
      <c r="D95" s="15">
        <f>E95*E$2*4+F95*E$2*8</f>
        <v>18321.49430699934</v>
      </c>
      <c r="E95" s="24">
        <v>1.07160239306025</v>
      </c>
      <c r="F95" s="25">
        <v>1.1991230778344197</v>
      </c>
    </row>
    <row r="96" spans="1:6" ht="15.75">
      <c r="A96" s="7" t="s">
        <v>232</v>
      </c>
      <c r="B96" s="28" t="s">
        <v>1</v>
      </c>
      <c r="C96" s="1"/>
      <c r="D96" s="15">
        <f>E96*E$2*4+F96*E$2*8</f>
        <v>25368.54138282145</v>
      </c>
      <c r="E96" s="24">
        <v>1.48377578808591</v>
      </c>
      <c r="F96" s="25">
        <v>1.6603451068681332</v>
      </c>
    </row>
    <row r="97" spans="1:6" ht="15.75">
      <c r="A97" s="7" t="s">
        <v>74</v>
      </c>
      <c r="B97" s="28" t="s">
        <v>233</v>
      </c>
      <c r="C97" s="1"/>
      <c r="D97" s="15">
        <f>E97*E$2*4+F97*E$2*8</f>
        <v>16217.110243376195</v>
      </c>
      <c r="E97" s="24">
        <v>0.9485194741285276</v>
      </c>
      <c r="F97" s="25">
        <v>1.0613932915498223</v>
      </c>
    </row>
    <row r="98" spans="1:6" ht="15.75">
      <c r="A98" s="7"/>
      <c r="B98" s="4" t="s">
        <v>82</v>
      </c>
      <c r="C98" s="1" t="s">
        <v>33</v>
      </c>
      <c r="D98" s="8">
        <f>SUM(D29:D61)+SUM(D63:D70)+SUM(D72:D77)+SUM(D79:D80)+SUM(D82:D83)+SUM(D85:D89)+SUM(D91:D93)+SUM(D95:D97)</f>
        <v>231472.70325970347</v>
      </c>
      <c r="E98" s="16">
        <f>SUM(E29:E60)+SUM(E63:E70)+SUM(E72:E77)+SUM(E79:E80)+SUM(E82:E83)+SUM(E85:E89)+SUM(E91:E93)+SUM(E95:E97)</f>
        <v>13.538562880564955</v>
      </c>
      <c r="F98" s="16">
        <f>SUM(F29:F60)+SUM(F63:F70)+SUM(F72:F77)+SUM(F79:F80)+SUM(F82:F83)+SUM(F85:F89)+SUM(F91:F93)+SUM(F95:F97)</f>
        <v>15.149651863352183</v>
      </c>
    </row>
    <row r="99" spans="1:4" ht="15.75">
      <c r="A99" s="20" t="s">
        <v>84</v>
      </c>
      <c r="B99" s="20"/>
      <c r="C99" s="20"/>
      <c r="D99" s="20"/>
    </row>
    <row r="100" spans="1:4" ht="15.75">
      <c r="A100" s="7" t="s">
        <v>85</v>
      </c>
      <c r="B100" s="1" t="s">
        <v>86</v>
      </c>
      <c r="C100" s="1" t="s">
        <v>87</v>
      </c>
      <c r="D100" s="30">
        <v>2</v>
      </c>
    </row>
    <row r="101" spans="1:4" ht="15.75">
      <c r="A101" s="7" t="s">
        <v>88</v>
      </c>
      <c r="B101" s="1" t="s">
        <v>89</v>
      </c>
      <c r="C101" s="1" t="s">
        <v>87</v>
      </c>
      <c r="D101" s="30">
        <v>2</v>
      </c>
    </row>
    <row r="102" spans="1:4" ht="15.75">
      <c r="A102" s="7" t="s">
        <v>90</v>
      </c>
      <c r="B102" s="1" t="s">
        <v>91</v>
      </c>
      <c r="C102" s="1" t="s">
        <v>87</v>
      </c>
      <c r="D102" s="1">
        <v>0</v>
      </c>
    </row>
    <row r="103" spans="1:4" ht="15.75">
      <c r="A103" s="7" t="s">
        <v>92</v>
      </c>
      <c r="B103" s="1" t="s">
        <v>93</v>
      </c>
      <c r="C103" s="1" t="s">
        <v>33</v>
      </c>
      <c r="D103" s="31">
        <v>0</v>
      </c>
    </row>
    <row r="104" spans="1:4" ht="15.75">
      <c r="A104" s="20" t="s">
        <v>94</v>
      </c>
      <c r="B104" s="20"/>
      <c r="C104" s="20"/>
      <c r="D104" s="20"/>
    </row>
    <row r="105" spans="1:4" ht="15.75">
      <c r="A105" s="7" t="s">
        <v>95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96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100</v>
      </c>
      <c r="C109" s="1" t="s">
        <v>33</v>
      </c>
      <c r="D109" s="1">
        <v>0</v>
      </c>
    </row>
    <row r="110" spans="1:4" ht="15.75">
      <c r="A110" s="7" t="s">
        <v>101</v>
      </c>
      <c r="B110" s="1" t="s">
        <v>61</v>
      </c>
      <c r="C110" s="1" t="s">
        <v>33</v>
      </c>
      <c r="D110" s="1">
        <v>0</v>
      </c>
    </row>
    <row r="111" spans="1:4" ht="15.75">
      <c r="A111" s="20" t="s">
        <v>102</v>
      </c>
      <c r="B111" s="20"/>
      <c r="C111" s="20"/>
      <c r="D111" s="20"/>
    </row>
    <row r="112" spans="1:4" ht="15.75">
      <c r="A112" s="7" t="s">
        <v>103</v>
      </c>
      <c r="B112" s="1" t="s">
        <v>86</v>
      </c>
      <c r="C112" s="1" t="s">
        <v>87</v>
      </c>
      <c r="D112" s="1">
        <v>0</v>
      </c>
    </row>
    <row r="113" spans="1:4" ht="15.75">
      <c r="A113" s="7" t="s">
        <v>104</v>
      </c>
      <c r="B113" s="1" t="s">
        <v>89</v>
      </c>
      <c r="C113" s="1" t="s">
        <v>87</v>
      </c>
      <c r="D113" s="1">
        <v>0</v>
      </c>
    </row>
    <row r="114" spans="1:4" ht="15.75">
      <c r="A114" s="7" t="s">
        <v>105</v>
      </c>
      <c r="B114" s="1" t="s">
        <v>106</v>
      </c>
      <c r="C114" s="1" t="s">
        <v>87</v>
      </c>
      <c r="D114" s="1">
        <v>0</v>
      </c>
    </row>
    <row r="115" spans="1:4" ht="15.75">
      <c r="A115" s="7" t="s">
        <v>107</v>
      </c>
      <c r="B115" s="1" t="s">
        <v>93</v>
      </c>
      <c r="C115" s="1" t="s">
        <v>33</v>
      </c>
      <c r="D115" s="1">
        <v>0</v>
      </c>
    </row>
    <row r="116" spans="1:4" ht="15.75">
      <c r="A116" s="20" t="s">
        <v>108</v>
      </c>
      <c r="B116" s="20"/>
      <c r="C116" s="20"/>
      <c r="D116" s="20"/>
    </row>
    <row r="117" spans="1:4" ht="15.75">
      <c r="A117" s="7" t="s">
        <v>109</v>
      </c>
      <c r="B117" s="1" t="s">
        <v>110</v>
      </c>
      <c r="C117" s="1" t="s">
        <v>87</v>
      </c>
      <c r="D117" s="1">
        <v>3</v>
      </c>
    </row>
    <row r="118" spans="1:4" ht="15.75">
      <c r="A118" s="7" t="s">
        <v>111</v>
      </c>
      <c r="B118" s="1" t="s">
        <v>112</v>
      </c>
      <c r="C118" s="1" t="s">
        <v>87</v>
      </c>
      <c r="D118" s="1">
        <v>0</v>
      </c>
    </row>
    <row r="119" spans="1:4" ht="31.5">
      <c r="A119" s="7" t="s">
        <v>113</v>
      </c>
      <c r="B119" s="1" t="s">
        <v>114</v>
      </c>
      <c r="C119" s="1" t="s">
        <v>33</v>
      </c>
      <c r="D119" s="17">
        <v>1600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2024-03-12T13:17:16Z</dcterms:modified>
  <cp:category/>
  <cp:version/>
  <cp:contentType/>
  <cp:contentStatus/>
</cp:coreProperties>
</file>