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форме'!$A$1:$D$117</definedName>
  </definedNames>
  <calcPr fullCalcOnLoad="1"/>
</workbook>
</file>

<file path=xl/sharedStrings.xml><?xml version="1.0" encoding="utf-8"?>
<sst xmlns="http://schemas.openxmlformats.org/spreadsheetml/2006/main" count="345" uniqueCount="241">
  <si>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</si>
  <si>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</si>
  <si>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</si>
  <si>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</si>
  <si>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</si>
  <si>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</si>
  <si>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</si>
  <si>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</si>
  <si>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</si>
  <si>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</si>
  <si>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</si>
  <si>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</si>
  <si>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</si>
  <si>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</si>
  <si>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</si>
  <si>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</si>
  <si>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</si>
  <si>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</si>
  <si>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</si>
  <si>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</si>
  <si>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</si>
  <si>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</si>
  <si>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</si>
  <si>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</si>
  <si>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</si>
  <si>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</si>
  <si>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</si>
  <si>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</si>
  <si>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</si>
  <si>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</si>
  <si>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</si>
  <si>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</si>
  <si>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</si>
  <si>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</si>
  <si>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</si>
  <si>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</si>
  <si>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</si>
  <si>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</si>
  <si>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</si>
  <si>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</si>
  <si>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</si>
  <si>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</si>
  <si>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</si>
  <si>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</si>
  <si>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</si>
  <si>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</si>
  <si>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</si>
  <si>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</si>
  <si>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</si>
  <si>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</si>
  <si>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</si>
  <si>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</si>
  <si>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</si>
  <si>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</si>
  <si>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</si>
  <si>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</si>
  <si>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</si>
  <si>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</si>
  <si>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</si>
  <si>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</si>
  <si>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</si>
  <si>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</si>
  <si>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</si>
  <si>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</si>
  <si>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</si>
  <si>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</si>
  <si>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</si>
  <si>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</si>
  <si>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</si>
  <si>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</si>
  <si>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</si>
  <si>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</si>
  <si>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</si>
  <si>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</si>
  <si>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</si>
  <si>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</si>
  <si>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</si>
  <si>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</si>
  <si>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</si>
  <si>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</si>
  <si>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</si>
  <si>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</si>
  <si>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</si>
  <si>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</si>
  <si>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</si>
  <si>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</si>
  <si>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</si>
  <si>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</si>
  <si>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</si>
  <si>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</si>
  <si>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</si>
  <si>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</si>
  <si>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</si>
  <si>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</si>
  <si>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</si>
  <si>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</si>
  <si>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</si>
  <si>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</si>
  <si>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</si>
  <si>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</si>
  <si>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</si>
  <si>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</si>
  <si>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</si>
  <si>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</si>
  <si>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</si>
  <si>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</si>
  <si>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</si>
  <si>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</si>
  <si>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</si>
  <si>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</si>
  <si>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</si>
  <si>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</si>
  <si>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</si>
  <si>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</si>
  <si>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</si>
  <si>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</si>
  <si>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</si>
  <si>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</si>
  <si>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</si>
  <si>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</si>
  <si>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</si>
  <si>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</si>
  <si>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</si>
  <si>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</si>
  <si>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</si>
  <si>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</si>
  <si>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</si>
  <si>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</si>
  <si>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</si>
  <si>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</si>
  <si>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</si>
  <si>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</si>
  <si>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</si>
  <si>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</si>
  <si>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</si>
  <si>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</si>
  <si>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</si>
  <si>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</si>
  <si>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</si>
  <si>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</si>
  <si>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</si>
  <si>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</si>
  <si>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</si>
  <si>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</si>
  <si>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</si>
  <si>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</si>
  <si>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</si>
  <si>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</si>
  <si>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</si>
  <si>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</si>
  <si>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</si>
  <si>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</si>
  <si>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</si>
  <si>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</si>
  <si>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</si>
  <si>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</si>
  <si>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</si>
  <si>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</si>
  <si>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</si>
  <si>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</si>
  <si>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</si>
  <si>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</si>
  <si>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</si>
  <si>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</si>
  <si>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</si>
  <si>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</si>
  <si>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</si>
  <si>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</si>
  <si>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</si>
  <si>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</si>
  <si>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</si>
  <si>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</si>
  <si>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</si>
  <si>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</si>
  <si>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</si>
  <si>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</si>
  <si>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</si>
  <si>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</si>
  <si>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</si>
  <si>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</si>
  <si>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</si>
  <si>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</si>
  <si>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</si>
  <si>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</si>
  <si>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</si>
  <si>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</si>
  <si>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</si>
  <si>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</si>
  <si>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</si>
  <si>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</si>
  <si>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</si>
  <si>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</si>
  <si>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</si>
  <si>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</si>
  <si>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</si>
  <si>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</si>
  <si>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</si>
  <si>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</si>
  <si>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</si>
  <si>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</si>
  <si>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</si>
  <si>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</si>
  <si>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</si>
  <si>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</si>
  <si>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</si>
  <si>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</si>
  <si>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</si>
  <si>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</si>
  <si>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</si>
  <si>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</si>
  <si>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</si>
  <si>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</si>
  <si>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</si>
  <si>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</si>
  <si>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</si>
  <si>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</si>
  <si>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</si>
  <si>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</si>
  <si>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</si>
  <si>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</si>
  <si>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</si>
  <si>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</si>
  <si>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</si>
  <si>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</si>
  <si>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</si>
  <si>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</si>
  <si>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</si>
  <si>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</si>
  <si>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</si>
  <si>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</si>
  <si>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</si>
  <si>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</si>
  <si>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</si>
  <si>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</si>
  <si>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подоконники</t>
  </si>
  <si>
    <t>31.03.2023 г.</t>
  </si>
  <si>
    <t>01.01.2022 г.</t>
  </si>
  <si>
    <t>31.12.2022 г.</t>
  </si>
  <si>
    <t>Отчет об исполнении управляющей организацией ООО "ГУК "Привокзальная" договора управления за 20232 год по дому № 69  ул. Интернациональная                        в г. Липецке</t>
  </si>
  <si>
    <t>01.01.23-30.04.23</t>
  </si>
  <si>
    <t>01.05.23-31.12.23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</si>
</sst>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8;&#1085;&#1090;&#1077;&#1088;&#1085;&#1072;&#1094;&#1080;&#1086;&#1085;&#1072;&#1083;&#1100;&#1085;&#1072;&#1103;,%20&#1076;.%2069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DK124">
            <v>68586.66432454556</v>
          </cell>
        </row>
        <row r="125">
          <cell r="DK125">
            <v>73886.84720548496</v>
          </cell>
        </row>
        <row r="126">
          <cell r="DK126">
            <v>17535.900880698475</v>
          </cell>
        </row>
      </sheetData>
      <sheetData sheetId="4">
        <row r="124">
          <cell r="DK124">
            <v>30646.4094390284</v>
          </cell>
        </row>
        <row r="125">
          <cell r="DK125">
            <v>33014.677035516055</v>
          </cell>
        </row>
        <row r="126">
          <cell r="DK126">
            <v>7835.523181724073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37.28</v>
          </cell>
        </row>
        <row r="24">
          <cell r="D24">
            <v>-268818.97683034895</v>
          </cell>
        </row>
        <row r="25">
          <cell r="D25">
            <v>38010.65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Normal="90" zoomScaleSheetLayoutView="100" zoomScalePageLayoutView="0" workbookViewId="0" topLeftCell="A1">
      <selection activeCell="T8" sqref="T8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7" width="10.57421875" style="11" hidden="1" customWidth="1"/>
    <col min="8" max="12" width="9.140625" style="11" hidden="1" customWidth="1"/>
    <col min="13" max="22" width="9.140625" style="11" customWidth="1"/>
    <col min="23" max="16384" width="9.140625" style="3" customWidth="1"/>
  </cols>
  <sheetData>
    <row r="1" ht="15.75">
      <c r="E1" s="2" t="s">
        <v>114</v>
      </c>
    </row>
    <row r="2" spans="1:22" s="6" customFormat="1" ht="33.75" customHeight="1">
      <c r="A2" s="22" t="s">
        <v>238</v>
      </c>
      <c r="B2" s="22"/>
      <c r="C2" s="22"/>
      <c r="D2" s="22"/>
      <c r="E2" s="2">
        <v>1320.2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235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236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237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7" t="s">
        <v>17</v>
      </c>
      <c r="B9" s="1" t="s">
        <v>32</v>
      </c>
      <c r="C9" s="1" t="s">
        <v>33</v>
      </c>
      <c r="D9" s="18">
        <f>'[2]по форме'!$D$23</f>
        <v>37.28</v>
      </c>
    </row>
    <row r="10" spans="1:4" ht="15.75">
      <c r="A10" s="7" t="s">
        <v>18</v>
      </c>
      <c r="B10" s="1" t="s">
        <v>34</v>
      </c>
      <c r="C10" s="1" t="s">
        <v>33</v>
      </c>
      <c r="D10" s="18">
        <f>'[2]по форме'!$D$24</f>
        <v>-268818.97683034895</v>
      </c>
    </row>
    <row r="11" spans="1:4" ht="15.75">
      <c r="A11" s="7" t="s">
        <v>35</v>
      </c>
      <c r="B11" s="1" t="s">
        <v>36</v>
      </c>
      <c r="C11" s="1" t="s">
        <v>33</v>
      </c>
      <c r="D11" s="18">
        <f>'[2]по форме'!$D$25</f>
        <v>38010.65</v>
      </c>
    </row>
    <row r="12" spans="1:4" ht="31.5">
      <c r="A12" s="7" t="s">
        <v>37</v>
      </c>
      <c r="B12" s="1" t="s">
        <v>38</v>
      </c>
      <c r="C12" s="1" t="s">
        <v>33</v>
      </c>
      <c r="D12" s="18">
        <f>D13+D14+D15</f>
        <v>231506.02206699754</v>
      </c>
    </row>
    <row r="13" spans="1:4" ht="15.75">
      <c r="A13" s="7" t="s">
        <v>54</v>
      </c>
      <c r="B13" s="9" t="s">
        <v>39</v>
      </c>
      <c r="C13" s="1" t="s">
        <v>33</v>
      </c>
      <c r="D13" s="18">
        <f>'[1]ГУК 2022'!$DK$125+'[1]ГУК 2023'!$DK$125</f>
        <v>106901.52424100101</v>
      </c>
    </row>
    <row r="14" spans="1:4" ht="15.75">
      <c r="A14" s="7" t="s">
        <v>55</v>
      </c>
      <c r="B14" s="9" t="s">
        <v>40</v>
      </c>
      <c r="C14" s="1" t="s">
        <v>33</v>
      </c>
      <c r="D14" s="18">
        <f>'[1]ГУК 2022'!$DK$124+'[1]ГУК 2023'!$DK$124</f>
        <v>99233.07376357396</v>
      </c>
    </row>
    <row r="15" spans="1:4" ht="15.75">
      <c r="A15" s="7" t="s">
        <v>56</v>
      </c>
      <c r="B15" s="9" t="s">
        <v>41</v>
      </c>
      <c r="C15" s="1" t="s">
        <v>33</v>
      </c>
      <c r="D15" s="18">
        <f>'[1]ГУК 2022'!$DK$126+'[1]ГУК 2023'!$DK$126</f>
        <v>25371.42406242255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247537.84</v>
      </c>
      <c r="E16" s="2">
        <v>247537.84</v>
      </c>
      <c r="F16" s="2">
        <f>D16-E16</f>
        <v>0</v>
      </c>
    </row>
    <row r="17" spans="1:4" ht="31.5">
      <c r="A17" s="9" t="s">
        <v>19</v>
      </c>
      <c r="B17" s="9" t="s">
        <v>57</v>
      </c>
      <c r="C17" s="9" t="s">
        <v>33</v>
      </c>
      <c r="D17" s="10">
        <f>E16</f>
        <v>247537.84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7" ht="15.75">
      <c r="A19" s="9" t="s">
        <v>20</v>
      </c>
      <c r="B19" s="9" t="s">
        <v>45</v>
      </c>
      <c r="C19" s="9" t="s">
        <v>33</v>
      </c>
      <c r="D19" s="10">
        <v>0</v>
      </c>
      <c r="G19" s="17"/>
    </row>
    <row r="20" spans="1:7" ht="15.75">
      <c r="A20" s="9" t="s">
        <v>21</v>
      </c>
      <c r="B20" s="9" t="s">
        <v>46</v>
      </c>
      <c r="C20" s="9" t="s">
        <v>33</v>
      </c>
      <c r="D20" s="10">
        <v>0</v>
      </c>
      <c r="G20" s="17"/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-21243.85683034896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2.77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D22-D96</f>
        <v>-252749.87889734647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0</v>
      </c>
      <c r="E25" s="2">
        <f>D25+F16</f>
        <v>0</v>
      </c>
    </row>
    <row r="26" spans="1:4" ht="35.25" customHeight="1">
      <c r="A26" s="21" t="s">
        <v>62</v>
      </c>
      <c r="B26" s="21"/>
      <c r="C26" s="21"/>
      <c r="D26" s="21"/>
    </row>
    <row r="27" spans="1:22" s="6" customFormat="1" ht="32.25" customHeight="1">
      <c r="A27" s="19" t="s">
        <v>22</v>
      </c>
      <c r="B27" s="4" t="s">
        <v>64</v>
      </c>
      <c r="C27" s="4" t="s">
        <v>125</v>
      </c>
      <c r="D27" s="13" t="s">
        <v>126</v>
      </c>
      <c r="E27" s="20" t="s">
        <v>239</v>
      </c>
      <c r="F27" s="20" t="s">
        <v>240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9" t="s">
        <v>127</v>
      </c>
      <c r="B28" s="4" t="s">
        <v>128</v>
      </c>
      <c r="C28" s="1" t="s">
        <v>27</v>
      </c>
      <c r="D28" s="14" t="s">
        <v>27</v>
      </c>
      <c r="E28" s="20"/>
      <c r="F28" s="20"/>
    </row>
    <row r="29" spans="1:6" ht="15.75">
      <c r="A29" s="7" t="s">
        <v>68</v>
      </c>
      <c r="B29" s="23" t="s">
        <v>129</v>
      </c>
      <c r="C29" s="24" t="s">
        <v>130</v>
      </c>
      <c r="D29" s="15">
        <f>E29*E$2*4+F29*E$2*8</f>
        <v>639.0269563102738</v>
      </c>
      <c r="E29" s="25">
        <v>0.037371679389165594</v>
      </c>
      <c r="F29" s="26">
        <v>0.0418189092364763</v>
      </c>
    </row>
    <row r="30" spans="1:6" ht="15.75">
      <c r="A30" s="7" t="s">
        <v>70</v>
      </c>
      <c r="B30" s="23" t="s">
        <v>116</v>
      </c>
      <c r="C30" s="24" t="s">
        <v>130</v>
      </c>
      <c r="D30" s="15">
        <f aca="true" t="shared" si="0" ref="D30:D57">E30*E$2*4+F30*E$2*8</f>
        <v>430.98707628805926</v>
      </c>
      <c r="E30" s="25">
        <v>0.0252050569649064</v>
      </c>
      <c r="F30" s="26">
        <v>0.028204458743730263</v>
      </c>
    </row>
    <row r="31" spans="1:6" ht="15.75">
      <c r="A31" s="7" t="s">
        <v>72</v>
      </c>
      <c r="B31" s="23" t="s">
        <v>131</v>
      </c>
      <c r="C31" s="24" t="s">
        <v>130</v>
      </c>
      <c r="D31" s="15">
        <f t="shared" si="0"/>
        <v>1165.8349486754441</v>
      </c>
      <c r="E31" s="25">
        <v>0.0681805509021882</v>
      </c>
      <c r="F31" s="26">
        <v>0.0762940364595486</v>
      </c>
    </row>
    <row r="32" spans="1:6" ht="15.75">
      <c r="A32" s="7" t="s">
        <v>120</v>
      </c>
      <c r="B32" s="23" t="s">
        <v>0</v>
      </c>
      <c r="C32" s="24" t="s">
        <v>130</v>
      </c>
      <c r="D32" s="15">
        <f t="shared" si="0"/>
        <v>12061.302526662119</v>
      </c>
      <c r="E32" s="25">
        <v>0.7053710748679144</v>
      </c>
      <c r="F32" s="26">
        <v>0.7893102327771963</v>
      </c>
    </row>
    <row r="33" spans="1:22" s="6" customFormat="1" ht="15.75">
      <c r="A33" s="7" t="s">
        <v>122</v>
      </c>
      <c r="B33" s="23" t="s">
        <v>132</v>
      </c>
      <c r="C33" s="24" t="s">
        <v>130</v>
      </c>
      <c r="D33" s="15">
        <f t="shared" si="0"/>
        <v>1393.088702967226</v>
      </c>
      <c r="E33" s="25">
        <v>0.0814708422764586</v>
      </c>
      <c r="F33" s="26">
        <v>0.09116587250735717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3" t="s">
        <v>117</v>
      </c>
      <c r="C34" s="24" t="s">
        <v>130</v>
      </c>
      <c r="D34" s="15">
        <f t="shared" si="0"/>
        <v>2207.4215573814104</v>
      </c>
      <c r="E34" s="25">
        <v>0.12909478998431476</v>
      </c>
      <c r="F34" s="26">
        <v>0.1444570699924482</v>
      </c>
    </row>
    <row r="35" spans="1:6" ht="15.75">
      <c r="A35" s="7" t="s">
        <v>77</v>
      </c>
      <c r="B35" s="23" t="s">
        <v>15</v>
      </c>
      <c r="C35" s="24" t="s">
        <v>130</v>
      </c>
      <c r="D35" s="15">
        <f t="shared" si="0"/>
        <v>3855.011275996831</v>
      </c>
      <c r="E35" s="25">
        <v>0.22544940244777514</v>
      </c>
      <c r="F35" s="26">
        <v>0.2522778813390604</v>
      </c>
    </row>
    <row r="36" spans="1:6" ht="31.5">
      <c r="A36" s="7" t="s">
        <v>79</v>
      </c>
      <c r="B36" s="23" t="s">
        <v>133</v>
      </c>
      <c r="C36" s="24" t="s">
        <v>130</v>
      </c>
      <c r="D36" s="15">
        <f t="shared" si="0"/>
        <v>17.288345921432047</v>
      </c>
      <c r="E36" s="25">
        <v>0.00101105988497775</v>
      </c>
      <c r="F36" s="26">
        <v>0.0011313760112901022</v>
      </c>
    </row>
    <row r="37" spans="1:6" ht="15.75">
      <c r="A37" s="7" t="s">
        <v>80</v>
      </c>
      <c r="B37" s="23" t="s">
        <v>134</v>
      </c>
      <c r="C37" s="24" t="s">
        <v>130</v>
      </c>
      <c r="D37" s="15">
        <f t="shared" si="0"/>
        <v>2973.139997156645</v>
      </c>
      <c r="E37" s="25">
        <v>0.17387566151261669</v>
      </c>
      <c r="F37" s="26">
        <v>0.19456686523261807</v>
      </c>
    </row>
    <row r="38" spans="1:6" ht="15.75">
      <c r="A38" s="7" t="s">
        <v>124</v>
      </c>
      <c r="B38" s="23" t="s">
        <v>135</v>
      </c>
      <c r="C38" s="24" t="s">
        <v>130</v>
      </c>
      <c r="D38" s="15">
        <f t="shared" si="0"/>
        <v>7243.237212114998</v>
      </c>
      <c r="E38" s="25">
        <v>0.42360018800115107</v>
      </c>
      <c r="F38" s="26">
        <v>0.47400861037328806</v>
      </c>
    </row>
    <row r="39" spans="1:6" ht="31.5">
      <c r="A39" s="7" t="s">
        <v>81</v>
      </c>
      <c r="B39" s="23" t="s">
        <v>136</v>
      </c>
      <c r="C39" s="24" t="s">
        <v>130</v>
      </c>
      <c r="D39" s="15">
        <f t="shared" si="0"/>
        <v>109.19331741620329</v>
      </c>
      <c r="E39" s="25">
        <v>0.0063858615190192</v>
      </c>
      <c r="F39" s="26">
        <v>0.007145779039782484</v>
      </c>
    </row>
    <row r="40" spans="1:6" ht="31.5">
      <c r="A40" s="7" t="s">
        <v>137</v>
      </c>
      <c r="B40" s="23" t="s">
        <v>138</v>
      </c>
      <c r="C40" s="24" t="s">
        <v>130</v>
      </c>
      <c r="D40" s="15">
        <f t="shared" si="0"/>
        <v>332.6609028977829</v>
      </c>
      <c r="E40" s="25">
        <v>0.01945472954723055</v>
      </c>
      <c r="F40" s="26">
        <v>0.021769842363350986</v>
      </c>
    </row>
    <row r="41" spans="1:6" ht="31.5">
      <c r="A41" s="7" t="s">
        <v>139</v>
      </c>
      <c r="B41" s="23" t="s">
        <v>140</v>
      </c>
      <c r="C41" s="24" t="s">
        <v>130</v>
      </c>
      <c r="D41" s="15">
        <f t="shared" si="0"/>
        <v>1995.965417386697</v>
      </c>
      <c r="E41" s="25">
        <v>0.1167283772833833</v>
      </c>
      <c r="F41" s="26">
        <v>0.13061905418010591</v>
      </c>
    </row>
    <row r="42" spans="1:6" ht="15.75">
      <c r="A42" s="7" t="s">
        <v>141</v>
      </c>
      <c r="B42" s="23" t="s">
        <v>142</v>
      </c>
      <c r="C42" s="24" t="s">
        <v>130</v>
      </c>
      <c r="D42" s="15">
        <f t="shared" si="0"/>
        <v>3614.340937085782</v>
      </c>
      <c r="E42" s="25">
        <v>0.21137448016875554</v>
      </c>
      <c r="F42" s="26">
        <v>0.23652804330883745</v>
      </c>
    </row>
    <row r="43" spans="1:6" ht="15.75">
      <c r="A43" s="7" t="s">
        <v>143</v>
      </c>
      <c r="B43" s="23" t="s">
        <v>144</v>
      </c>
      <c r="C43" s="24" t="s">
        <v>130</v>
      </c>
      <c r="D43" s="15">
        <f t="shared" si="0"/>
        <v>6605.328304522996</v>
      </c>
      <c r="E43" s="25">
        <v>0.38629389452071455</v>
      </c>
      <c r="F43" s="26">
        <v>0.4322628679686796</v>
      </c>
    </row>
    <row r="44" spans="1:6" ht="15.75">
      <c r="A44" s="7" t="s">
        <v>145</v>
      </c>
      <c r="B44" s="23" t="s">
        <v>118</v>
      </c>
      <c r="C44" s="24" t="s">
        <v>130</v>
      </c>
      <c r="D44" s="15">
        <f t="shared" si="0"/>
        <v>3641.5053800186192</v>
      </c>
      <c r="E44" s="25">
        <v>0.21296311558084036</v>
      </c>
      <c r="F44" s="26">
        <v>0.23830572633496036</v>
      </c>
    </row>
    <row r="45" spans="1:6" ht="31.5">
      <c r="A45" s="7" t="s">
        <v>146</v>
      </c>
      <c r="B45" s="23" t="s">
        <v>147</v>
      </c>
      <c r="C45" s="24" t="s">
        <v>130</v>
      </c>
      <c r="D45" s="15">
        <f t="shared" si="0"/>
        <v>101.80454718045674</v>
      </c>
      <c r="E45" s="25">
        <v>0.00595375024483305</v>
      </c>
      <c r="F45" s="26">
        <v>0.006662246523968183</v>
      </c>
    </row>
    <row r="46" spans="1:6" ht="15.75">
      <c r="A46" s="7" t="s">
        <v>148</v>
      </c>
      <c r="B46" s="23" t="s">
        <v>149</v>
      </c>
      <c r="C46" s="24" t="s">
        <v>130</v>
      </c>
      <c r="D46" s="15">
        <f t="shared" si="0"/>
        <v>873.1753443647351</v>
      </c>
      <c r="E46" s="25">
        <v>0.051065183867265454</v>
      </c>
      <c r="F46" s="26">
        <v>0.05714194074747004</v>
      </c>
    </row>
    <row r="47" spans="1:6" ht="15.75">
      <c r="A47" s="7" t="s">
        <v>150</v>
      </c>
      <c r="B47" s="23" t="s">
        <v>14</v>
      </c>
      <c r="C47" s="24" t="s">
        <v>130</v>
      </c>
      <c r="D47" s="15">
        <f t="shared" si="0"/>
        <v>14366.822506768971</v>
      </c>
      <c r="E47" s="25">
        <v>0.8402028729181268</v>
      </c>
      <c r="F47" s="26">
        <v>0.9401870147953839</v>
      </c>
    </row>
    <row r="48" spans="1:6" ht="31.5">
      <c r="A48" s="7" t="s">
        <v>151</v>
      </c>
      <c r="B48" s="23" t="s">
        <v>152</v>
      </c>
      <c r="C48" s="24" t="s">
        <v>130</v>
      </c>
      <c r="D48" s="15">
        <f t="shared" si="0"/>
        <v>1494.479158029804</v>
      </c>
      <c r="E48" s="25">
        <v>0.08740037551805864</v>
      </c>
      <c r="F48" s="26">
        <v>0.09780102020470761</v>
      </c>
    </row>
    <row r="49" spans="1:6" ht="31.5">
      <c r="A49" s="7" t="s">
        <v>153</v>
      </c>
      <c r="B49" s="23" t="s">
        <v>154</v>
      </c>
      <c r="C49" s="24" t="s">
        <v>130</v>
      </c>
      <c r="D49" s="15">
        <f t="shared" si="0"/>
        <v>3253.1697918720565</v>
      </c>
      <c r="E49" s="25">
        <v>0.19025240994893294</v>
      </c>
      <c r="F49" s="26">
        <v>0.21289244673285596</v>
      </c>
    </row>
    <row r="50" spans="1:6" ht="31.5">
      <c r="A50" s="7" t="s">
        <v>155</v>
      </c>
      <c r="B50" s="23" t="s">
        <v>156</v>
      </c>
      <c r="C50" s="24" t="s">
        <v>130</v>
      </c>
      <c r="D50" s="15">
        <f t="shared" si="0"/>
        <v>1188.506492129298</v>
      </c>
      <c r="E50" s="25">
        <v>0.06950643182919496</v>
      </c>
      <c r="F50" s="26">
        <v>0.07777769721686915</v>
      </c>
    </row>
    <row r="51" spans="1:6" ht="31.5">
      <c r="A51" s="7" t="s">
        <v>157</v>
      </c>
      <c r="B51" s="23" t="s">
        <v>158</v>
      </c>
      <c r="C51" s="24" t="s">
        <v>130</v>
      </c>
      <c r="D51" s="15">
        <f t="shared" si="0"/>
        <v>2300.343828633371</v>
      </c>
      <c r="E51" s="25">
        <v>0.13452908550979994</v>
      </c>
      <c r="F51" s="26">
        <v>0.15053804668546614</v>
      </c>
    </row>
    <row r="52" spans="1:6" ht="15.75">
      <c r="A52" s="7" t="s">
        <v>159</v>
      </c>
      <c r="B52" s="23" t="s">
        <v>161</v>
      </c>
      <c r="C52" s="24" t="s">
        <v>130</v>
      </c>
      <c r="D52" s="15">
        <f t="shared" si="0"/>
        <v>467.6549333262103</v>
      </c>
      <c r="E52" s="25">
        <v>0.027349472601188547</v>
      </c>
      <c r="F52" s="26">
        <v>0.030604059840729985</v>
      </c>
    </row>
    <row r="53" spans="1:6" ht="31.5">
      <c r="A53" s="7" t="s">
        <v>160</v>
      </c>
      <c r="B53" s="23" t="s">
        <v>163</v>
      </c>
      <c r="C53" s="24" t="s">
        <v>130</v>
      </c>
      <c r="D53" s="15">
        <f t="shared" si="0"/>
        <v>5996.198799123558</v>
      </c>
      <c r="E53" s="25">
        <v>0.35067068276497154</v>
      </c>
      <c r="F53" s="26">
        <v>0.3924004940140032</v>
      </c>
    </row>
    <row r="54" spans="1:6" ht="15.75">
      <c r="A54" s="7" t="s">
        <v>162</v>
      </c>
      <c r="B54" s="23" t="s">
        <v>165</v>
      </c>
      <c r="C54" s="24" t="s">
        <v>130</v>
      </c>
      <c r="D54" s="15">
        <f t="shared" si="0"/>
        <v>6987.742375383893</v>
      </c>
      <c r="E54" s="25">
        <v>0.40865829700639</v>
      </c>
      <c r="F54" s="26">
        <v>0.45728863435015044</v>
      </c>
    </row>
    <row r="55" spans="1:6" ht="31.5">
      <c r="A55" s="7" t="s">
        <v>164</v>
      </c>
      <c r="B55" s="23" t="s">
        <v>168</v>
      </c>
      <c r="C55" s="24" t="s">
        <v>166</v>
      </c>
      <c r="D55" s="15">
        <f t="shared" si="0"/>
        <v>5570.118714432359</v>
      </c>
      <c r="E55" s="25">
        <v>0.3257525972883762</v>
      </c>
      <c r="F55" s="26">
        <v>0.36451715636569293</v>
      </c>
    </row>
    <row r="56" spans="1:6" ht="15.75">
      <c r="A56" s="7" t="s">
        <v>167</v>
      </c>
      <c r="B56" s="23" t="s">
        <v>170</v>
      </c>
      <c r="C56" s="24" t="s">
        <v>6</v>
      </c>
      <c r="D56" s="15">
        <f t="shared" si="0"/>
        <v>4033.340046561255</v>
      </c>
      <c r="E56" s="25">
        <v>0.23587845489006656</v>
      </c>
      <c r="F56" s="26">
        <v>0.26394799102198446</v>
      </c>
    </row>
    <row r="57" spans="1:6" ht="15.75">
      <c r="A57" s="7" t="s">
        <v>169</v>
      </c>
      <c r="B57" s="23" t="s">
        <v>171</v>
      </c>
      <c r="C57" s="24" t="s">
        <v>6</v>
      </c>
      <c r="D57" s="15">
        <f t="shared" si="0"/>
        <v>2442.0047421596437</v>
      </c>
      <c r="E57" s="25">
        <v>0.14281372231580924</v>
      </c>
      <c r="F57" s="26">
        <v>0.15980855527139054</v>
      </c>
    </row>
    <row r="58" spans="1:6" ht="15.75">
      <c r="A58" s="19" t="s">
        <v>172</v>
      </c>
      <c r="B58" s="27" t="s">
        <v>173</v>
      </c>
      <c r="C58" s="1" t="s">
        <v>27</v>
      </c>
      <c r="D58" s="14" t="s">
        <v>27</v>
      </c>
      <c r="E58" s="25"/>
      <c r="F58" s="26"/>
    </row>
    <row r="59" spans="1:6" ht="31.5">
      <c r="A59" s="7" t="s">
        <v>174</v>
      </c>
      <c r="B59" s="23" t="s">
        <v>175</v>
      </c>
      <c r="C59" s="1" t="s">
        <v>27</v>
      </c>
      <c r="D59" s="14" t="s">
        <v>27</v>
      </c>
      <c r="E59" s="25"/>
      <c r="F59" s="26"/>
    </row>
    <row r="60" spans="1:6" ht="31.5">
      <c r="A60" s="7" t="s">
        <v>176</v>
      </c>
      <c r="B60" s="23" t="s">
        <v>8</v>
      </c>
      <c r="C60" s="28" t="s">
        <v>177</v>
      </c>
      <c r="D60" s="15">
        <f aca="true" t="shared" si="1" ref="D60:D67">E60*E$2*4+F60*E$2*8</f>
        <v>3292.0323371349646</v>
      </c>
      <c r="E60" s="25">
        <v>0.19252517570235</v>
      </c>
      <c r="F60" s="26">
        <v>0.21543567161092966</v>
      </c>
    </row>
    <row r="61" spans="1:6" ht="31.5">
      <c r="A61" s="7" t="s">
        <v>178</v>
      </c>
      <c r="B61" s="23" t="s">
        <v>179</v>
      </c>
      <c r="C61" s="28" t="s">
        <v>11</v>
      </c>
      <c r="D61" s="15">
        <f t="shared" si="1"/>
        <v>6232.08637407311</v>
      </c>
      <c r="E61" s="25">
        <v>0.36446589865665</v>
      </c>
      <c r="F61" s="26">
        <v>0.4078373405967914</v>
      </c>
    </row>
    <row r="62" spans="1:6" ht="15.75">
      <c r="A62" s="7" t="s">
        <v>180</v>
      </c>
      <c r="B62" s="23" t="s">
        <v>181</v>
      </c>
      <c r="C62" s="28" t="s">
        <v>10</v>
      </c>
      <c r="D62" s="15">
        <f t="shared" si="1"/>
        <v>1594.2546538326558</v>
      </c>
      <c r="E62" s="25">
        <v>0.09323546244705</v>
      </c>
      <c r="F62" s="26">
        <v>0.10433048247824894</v>
      </c>
    </row>
    <row r="63" spans="1:22" s="6" customFormat="1" ht="29.25" customHeight="1">
      <c r="A63" s="7" t="s">
        <v>182</v>
      </c>
      <c r="B63" s="23" t="s">
        <v>13</v>
      </c>
      <c r="C63" s="28" t="s">
        <v>10</v>
      </c>
      <c r="D63" s="15">
        <f t="shared" si="1"/>
        <v>3271.3277312410337</v>
      </c>
      <c r="E63" s="25">
        <v>0.1913143255407</v>
      </c>
      <c r="F63" s="26">
        <v>0.2140807302800433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6" ht="15.75">
      <c r="A64" s="7" t="s">
        <v>183</v>
      </c>
      <c r="B64" s="23" t="s">
        <v>119</v>
      </c>
      <c r="C64" s="28" t="s">
        <v>130</v>
      </c>
      <c r="D64" s="15">
        <f t="shared" si="1"/>
        <v>848.8888416511545</v>
      </c>
      <c r="E64" s="25">
        <v>0.04964485662765</v>
      </c>
      <c r="F64" s="26">
        <v>0.05555259456634035</v>
      </c>
    </row>
    <row r="65" spans="1:6" ht="31.5">
      <c r="A65" s="7" t="s">
        <v>184</v>
      </c>
      <c r="B65" s="23" t="s">
        <v>185</v>
      </c>
      <c r="C65" s="28" t="s">
        <v>130</v>
      </c>
      <c r="D65" s="15">
        <f t="shared" si="1"/>
        <v>4472.194873089008</v>
      </c>
      <c r="E65" s="25">
        <v>0.2615436349164</v>
      </c>
      <c r="F65" s="26">
        <v>0.2926673274714516</v>
      </c>
    </row>
    <row r="66" spans="1:6" ht="15.75">
      <c r="A66" s="7" t="s">
        <v>186</v>
      </c>
      <c r="B66" s="23" t="s">
        <v>187</v>
      </c>
      <c r="C66" s="28" t="s">
        <v>9</v>
      </c>
      <c r="D66" s="15">
        <f t="shared" si="1"/>
        <v>911.002659332946</v>
      </c>
      <c r="E66" s="25">
        <v>0.05327740711259999</v>
      </c>
      <c r="F66" s="26">
        <v>0.05961741855899939</v>
      </c>
    </row>
    <row r="67" spans="1:6" ht="15.75">
      <c r="A67" s="7" t="s">
        <v>188</v>
      </c>
      <c r="B67" s="23" t="s">
        <v>189</v>
      </c>
      <c r="C67" s="28" t="s">
        <v>7</v>
      </c>
      <c r="D67" s="15">
        <f t="shared" si="1"/>
        <v>703.9566003936403</v>
      </c>
      <c r="E67" s="25">
        <v>0.04116890549610001</v>
      </c>
      <c r="F67" s="26">
        <v>0.04606800525013591</v>
      </c>
    </row>
    <row r="68" spans="1:6" ht="31.5">
      <c r="A68" s="7" t="s">
        <v>71</v>
      </c>
      <c r="B68" s="23" t="s">
        <v>190</v>
      </c>
      <c r="C68" s="1" t="s">
        <v>27</v>
      </c>
      <c r="D68" s="14" t="s">
        <v>27</v>
      </c>
      <c r="E68" s="25"/>
      <c r="F68" s="26"/>
    </row>
    <row r="69" spans="1:22" s="6" customFormat="1" ht="33.75" customHeight="1">
      <c r="A69" s="7" t="s">
        <v>191</v>
      </c>
      <c r="B69" s="23" t="s">
        <v>192</v>
      </c>
      <c r="C69" s="28" t="s">
        <v>11</v>
      </c>
      <c r="D69" s="15">
        <f aca="true" t="shared" si="2" ref="D69:D74">E69*E$2*4+F69*E$2*8</f>
        <v>5548.8343795734</v>
      </c>
      <c r="E69" s="25">
        <v>0.3245078433222</v>
      </c>
      <c r="F69" s="26">
        <v>0.3631242766775418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6" ht="15.75">
      <c r="A70" s="7" t="s">
        <v>193</v>
      </c>
      <c r="B70" s="23" t="s">
        <v>194</v>
      </c>
      <c r="C70" s="28" t="s">
        <v>11</v>
      </c>
      <c r="D70" s="15">
        <f t="shared" si="2"/>
        <v>13292.35698390344</v>
      </c>
      <c r="E70" s="25">
        <v>0.7773658037793</v>
      </c>
      <c r="F70" s="26">
        <v>0.8698723344290367</v>
      </c>
    </row>
    <row r="71" spans="1:6" ht="15.75">
      <c r="A71" s="7" t="s">
        <v>195</v>
      </c>
      <c r="B71" s="23" t="s">
        <v>115</v>
      </c>
      <c r="C71" s="28" t="s">
        <v>196</v>
      </c>
      <c r="D71" s="15">
        <f t="shared" si="2"/>
        <v>1180.162535954044</v>
      </c>
      <c r="E71" s="25">
        <v>0.06901845921405</v>
      </c>
      <c r="F71" s="26">
        <v>0.07723165586052196</v>
      </c>
    </row>
    <row r="72" spans="1:6" ht="15.75">
      <c r="A72" s="7" t="s">
        <v>197</v>
      </c>
      <c r="B72" s="23" t="s">
        <v>198</v>
      </c>
      <c r="C72" s="28" t="s">
        <v>9</v>
      </c>
      <c r="D72" s="15">
        <f t="shared" si="2"/>
        <v>496.9105414543343</v>
      </c>
      <c r="E72" s="25">
        <v>0.029060403879600002</v>
      </c>
      <c r="F72" s="26">
        <v>0.0325185919412724</v>
      </c>
    </row>
    <row r="73" spans="1:6" ht="15.75">
      <c r="A73" s="7" t="s">
        <v>199</v>
      </c>
      <c r="B73" s="23" t="s">
        <v>200</v>
      </c>
      <c r="C73" s="28" t="s">
        <v>12</v>
      </c>
      <c r="D73" s="15">
        <f t="shared" si="2"/>
        <v>5880.1080738762885</v>
      </c>
      <c r="E73" s="25">
        <v>0.3438814459085999</v>
      </c>
      <c r="F73" s="26">
        <v>0.38480333797172334</v>
      </c>
    </row>
    <row r="74" spans="1:6" ht="15.75">
      <c r="A74" s="7" t="s">
        <v>201</v>
      </c>
      <c r="B74" s="23" t="s">
        <v>202</v>
      </c>
      <c r="C74" s="28" t="s">
        <v>11</v>
      </c>
      <c r="D74" s="15">
        <f t="shared" si="2"/>
        <v>248.45527072716715</v>
      </c>
      <c r="E74" s="25">
        <v>0.014530201939800001</v>
      </c>
      <c r="F74" s="26">
        <v>0.0162592959706362</v>
      </c>
    </row>
    <row r="75" spans="1:22" s="6" customFormat="1" ht="15.75">
      <c r="A75" s="19" t="s">
        <v>203</v>
      </c>
      <c r="B75" s="27" t="s">
        <v>204</v>
      </c>
      <c r="C75" s="1" t="s">
        <v>27</v>
      </c>
      <c r="D75" s="14" t="s">
        <v>27</v>
      </c>
      <c r="E75" s="25"/>
      <c r="F75" s="2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6" ht="15.75">
      <c r="A76" s="7" t="s">
        <v>65</v>
      </c>
      <c r="B76" s="29" t="s">
        <v>2</v>
      </c>
      <c r="C76" s="24" t="s">
        <v>205</v>
      </c>
      <c r="D76" s="15">
        <f>E76*E$2*4+F76*E$2*8</f>
        <v>1158.8574964891895</v>
      </c>
      <c r="E76" s="25">
        <v>0.06777249439771216</v>
      </c>
      <c r="F76" s="26">
        <v>0.0758374212310399</v>
      </c>
    </row>
    <row r="77" spans="1:6" ht="15.75">
      <c r="A77" s="7" t="s">
        <v>206</v>
      </c>
      <c r="B77" s="29" t="s">
        <v>3</v>
      </c>
      <c r="C77" s="24" t="s">
        <v>130</v>
      </c>
      <c r="D77" s="15">
        <f>E77*E$2*4+F77*E$2*8</f>
        <v>616.0655483739049</v>
      </c>
      <c r="E77" s="25">
        <v>0.03602884655989575</v>
      </c>
      <c r="F77" s="26">
        <v>0.040316279300523346</v>
      </c>
    </row>
    <row r="78" spans="1:6" ht="31.5">
      <c r="A78" s="19" t="s">
        <v>207</v>
      </c>
      <c r="B78" s="27" t="s">
        <v>208</v>
      </c>
      <c r="C78" s="1" t="s">
        <v>27</v>
      </c>
      <c r="D78" s="14" t="s">
        <v>27</v>
      </c>
      <c r="E78" s="25"/>
      <c r="F78" s="30"/>
    </row>
    <row r="79" spans="1:6" ht="31.5">
      <c r="A79" s="7" t="s">
        <v>66</v>
      </c>
      <c r="B79" s="31" t="s">
        <v>209</v>
      </c>
      <c r="C79" s="1" t="s">
        <v>210</v>
      </c>
      <c r="D79" s="15">
        <f>E79*E$2*4+F79*E$2*8</f>
        <v>581.8408348312375</v>
      </c>
      <c r="E79" s="25">
        <v>0.0340273112426883</v>
      </c>
      <c r="F79" s="30">
        <v>0.0380765612805682</v>
      </c>
    </row>
    <row r="80" spans="1:6" ht="15.75">
      <c r="A80" s="7" t="s">
        <v>211</v>
      </c>
      <c r="B80" s="31" t="s">
        <v>212</v>
      </c>
      <c r="C80" s="28" t="s">
        <v>130</v>
      </c>
      <c r="D80" s="15">
        <f>E80*E$2*4+F80*E$2*8</f>
        <v>1290.5387899745879</v>
      </c>
      <c r="E80" s="25">
        <v>0.07547350142580614</v>
      </c>
      <c r="F80" s="26">
        <v>0.08445484809547707</v>
      </c>
    </row>
    <row r="81" spans="1:22" s="6" customFormat="1" ht="15.75">
      <c r="A81" s="19" t="s">
        <v>213</v>
      </c>
      <c r="B81" s="27" t="s">
        <v>214</v>
      </c>
      <c r="C81" s="1" t="s">
        <v>27</v>
      </c>
      <c r="D81" s="14" t="s">
        <v>27</v>
      </c>
      <c r="E81" s="25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6" ht="31.5">
      <c r="A82" s="7" t="s">
        <v>67</v>
      </c>
      <c r="B82" s="23" t="s">
        <v>215</v>
      </c>
      <c r="C82" s="28" t="s">
        <v>5</v>
      </c>
      <c r="D82" s="15">
        <f>E82*E$2*4+F82*E$2*8</f>
        <v>14718.90432999526</v>
      </c>
      <c r="E82" s="25">
        <v>0.860793379916985</v>
      </c>
      <c r="F82" s="26">
        <v>0.9632277921271062</v>
      </c>
    </row>
    <row r="83" spans="1:6" ht="31.5">
      <c r="A83" s="7" t="s">
        <v>216</v>
      </c>
      <c r="B83" s="23" t="s">
        <v>217</v>
      </c>
      <c r="C83" s="28" t="s">
        <v>10</v>
      </c>
      <c r="D83" s="15">
        <f>E83*E$2*4+F83*E$2*8</f>
        <v>5878.037613286896</v>
      </c>
      <c r="E83" s="25">
        <v>0.343760360892435</v>
      </c>
      <c r="F83" s="26">
        <v>0.3846678438386348</v>
      </c>
    </row>
    <row r="84" spans="1:6" ht="15.75">
      <c r="A84" s="7" t="s">
        <v>73</v>
      </c>
      <c r="B84" s="23" t="s">
        <v>218</v>
      </c>
      <c r="C84" s="28" t="s">
        <v>6</v>
      </c>
      <c r="D84" s="15">
        <f>E84*E$2*4+F84*E$2*8</f>
        <v>1118.048718272252</v>
      </c>
      <c r="E84" s="25">
        <v>0.0653859087291</v>
      </c>
      <c r="F84" s="26">
        <v>0.0731668318678629</v>
      </c>
    </row>
    <row r="85" spans="1:6" ht="15.75">
      <c r="A85" s="7" t="s">
        <v>121</v>
      </c>
      <c r="B85" s="23" t="s">
        <v>219</v>
      </c>
      <c r="C85" s="28" t="s">
        <v>12</v>
      </c>
      <c r="D85" s="15">
        <f>E85*E$2*4+F85*E$2*8</f>
        <v>534.1788320634093</v>
      </c>
      <c r="E85" s="25">
        <v>0.031239934170569996</v>
      </c>
      <c r="F85" s="26">
        <v>0.03495748633686783</v>
      </c>
    </row>
    <row r="86" spans="1:6" ht="15.75">
      <c r="A86" s="7" t="s">
        <v>123</v>
      </c>
      <c r="B86" s="23" t="s">
        <v>220</v>
      </c>
      <c r="C86" s="28" t="s">
        <v>78</v>
      </c>
      <c r="D86" s="15">
        <f>E86*E$2*4+F86*E$2*8</f>
        <v>223.60974365445043</v>
      </c>
      <c r="E86" s="25">
        <v>0.01307718174582</v>
      </c>
      <c r="F86" s="26">
        <v>0.01463336637357258</v>
      </c>
    </row>
    <row r="87" spans="1:22" s="6" customFormat="1" ht="15.75">
      <c r="A87" s="7" t="s">
        <v>76</v>
      </c>
      <c r="B87" s="23" t="s">
        <v>221</v>
      </c>
      <c r="C87" s="1" t="s">
        <v>27</v>
      </c>
      <c r="D87" s="14" t="s">
        <v>27</v>
      </c>
      <c r="E87" s="25">
        <v>0</v>
      </c>
      <c r="F87" s="26">
        <v>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6" ht="15.75">
      <c r="A88" s="7" t="s">
        <v>222</v>
      </c>
      <c r="B88" s="29" t="s">
        <v>223</v>
      </c>
      <c r="C88" s="28" t="s">
        <v>78</v>
      </c>
      <c r="D88" s="15">
        <f>E88*E$2*4+F88*E$2*8</f>
        <v>68.32519944997097</v>
      </c>
      <c r="E88" s="25">
        <v>0.003995805533445</v>
      </c>
      <c r="F88" s="26">
        <v>0.004471306391924955</v>
      </c>
    </row>
    <row r="89" spans="1:6" ht="15.75">
      <c r="A89" s="7" t="s">
        <v>224</v>
      </c>
      <c r="B89" s="29" t="s">
        <v>234</v>
      </c>
      <c r="C89" s="28" t="s">
        <v>78</v>
      </c>
      <c r="D89" s="15">
        <f>E89*E$2*4+F89*E$2*8</f>
        <v>10.352302946965299</v>
      </c>
      <c r="E89" s="25">
        <v>0.000605425080825</v>
      </c>
      <c r="F89" s="26">
        <v>0.0006774706654431751</v>
      </c>
    </row>
    <row r="90" spans="1:6" ht="15.75">
      <c r="A90" s="7" t="s">
        <v>226</v>
      </c>
      <c r="B90" s="29" t="s">
        <v>225</v>
      </c>
      <c r="C90" s="24" t="s">
        <v>78</v>
      </c>
      <c r="D90" s="15">
        <f>E90*E$2*4+F90*E$2*8</f>
        <v>57.97289650300567</v>
      </c>
      <c r="E90" s="25">
        <v>0.00339038045262</v>
      </c>
      <c r="F90" s="26">
        <v>0.0037938357264817803</v>
      </c>
    </row>
    <row r="91" spans="1:6" ht="15.75">
      <c r="A91" s="7" t="s">
        <v>228</v>
      </c>
      <c r="B91" s="29" t="s">
        <v>227</v>
      </c>
      <c r="C91" s="24" t="s">
        <v>78</v>
      </c>
      <c r="D91" s="15">
        <f>E91*E$2*4+F91*E$2*8</f>
        <v>2.0704605893930594</v>
      </c>
      <c r="E91" s="25">
        <v>0.00012108501616500001</v>
      </c>
      <c r="F91" s="26">
        <v>0.000135494133088635</v>
      </c>
    </row>
    <row r="92" spans="1:6" ht="15.75">
      <c r="A92" s="19" t="s">
        <v>229</v>
      </c>
      <c r="B92" s="27" t="s">
        <v>230</v>
      </c>
      <c r="C92" s="1" t="s">
        <v>27</v>
      </c>
      <c r="D92" s="14" t="s">
        <v>27</v>
      </c>
      <c r="E92" s="25"/>
      <c r="F92" s="26"/>
    </row>
    <row r="93" spans="1:6" ht="15.75">
      <c r="A93" s="7" t="s">
        <v>69</v>
      </c>
      <c r="B93" s="29" t="s">
        <v>231</v>
      </c>
      <c r="C93" s="24" t="s">
        <v>4</v>
      </c>
      <c r="D93" s="15">
        <f>E93*E$2*4+F93*E$2*8</f>
        <v>18323.576216128575</v>
      </c>
      <c r="E93" s="25">
        <v>1.07160239306025</v>
      </c>
      <c r="F93" s="26">
        <v>1.1991230778344197</v>
      </c>
    </row>
    <row r="94" spans="1:6" ht="15.75">
      <c r="A94" s="7" t="s">
        <v>232</v>
      </c>
      <c r="B94" s="29" t="s">
        <v>1</v>
      </c>
      <c r="C94" s="1"/>
      <c r="D94" s="15">
        <f>E94*E$2*4+F94*E$2*8</f>
        <v>25371.42406242255</v>
      </c>
      <c r="E94" s="25">
        <v>1.48377578808591</v>
      </c>
      <c r="F94" s="26">
        <v>1.6603451068681332</v>
      </c>
    </row>
    <row r="95" spans="1:6" ht="15.75">
      <c r="A95" s="7" t="s">
        <v>74</v>
      </c>
      <c r="B95" s="29" t="s">
        <v>233</v>
      </c>
      <c r="C95" s="1"/>
      <c r="D95" s="15">
        <f>E95*E$2*4+F95*E$2*8</f>
        <v>16218.953027010532</v>
      </c>
      <c r="E95" s="25">
        <v>0.9485194741285276</v>
      </c>
      <c r="F95" s="26">
        <v>1.0613932915498223</v>
      </c>
    </row>
    <row r="96" spans="1:6" ht="15.75">
      <c r="A96" s="7"/>
      <c r="B96" s="4" t="s">
        <v>82</v>
      </c>
      <c r="C96" s="1" t="s">
        <v>33</v>
      </c>
      <c r="D96" s="12">
        <f>SUM(D29:D57)+SUM(D60:D67)+SUM(D69:D74)+SUM(D76:D77)+SUM(D79:D80)+SUM(D82:D86)+SUM(D88:D91)+SUM(D93:D95)</f>
        <v>231506.0220669975</v>
      </c>
      <c r="E96" s="16">
        <f>SUM(E29:E57)+SUM(E60:E67)+SUM(E69:E74)+SUM(E76:E77)+SUM(E79:E80)+SUM(E82:E86)+SUM(E88:E91)+SUM(E93:E95)</f>
        <v>13.538973196536231</v>
      </c>
      <c r="F96" s="16">
        <f>SUM(F29:F57)+SUM(F60:F67)+SUM(F69:F74)+SUM(F76:F77)+SUM(F79:F80)+SUM(F82:F86)+SUM(F88:F91)+SUM(F93:F95)</f>
        <v>15.15011100692404</v>
      </c>
    </row>
    <row r="97" spans="1:4" ht="15.75">
      <c r="A97" s="21" t="s">
        <v>83</v>
      </c>
      <c r="B97" s="21"/>
      <c r="C97" s="21"/>
      <c r="D97" s="21"/>
    </row>
    <row r="98" spans="1:4" ht="15.75">
      <c r="A98" s="7" t="s">
        <v>84</v>
      </c>
      <c r="B98" s="1" t="s">
        <v>85</v>
      </c>
      <c r="C98" s="1" t="s">
        <v>86</v>
      </c>
      <c r="D98" s="32">
        <v>3</v>
      </c>
    </row>
    <row r="99" spans="1:4" ht="15.75">
      <c r="A99" s="7" t="s">
        <v>87</v>
      </c>
      <c r="B99" s="1" t="s">
        <v>88</v>
      </c>
      <c r="C99" s="1" t="s">
        <v>86</v>
      </c>
      <c r="D99" s="32">
        <v>3</v>
      </c>
    </row>
    <row r="100" spans="1:4" ht="15.75">
      <c r="A100" s="7" t="s">
        <v>89</v>
      </c>
      <c r="B100" s="1" t="s">
        <v>90</v>
      </c>
      <c r="C100" s="1" t="s">
        <v>86</v>
      </c>
      <c r="D100" s="1">
        <v>0</v>
      </c>
    </row>
    <row r="101" spans="1:4" ht="15.75">
      <c r="A101" s="7" t="s">
        <v>91</v>
      </c>
      <c r="B101" s="1" t="s">
        <v>92</v>
      </c>
      <c r="C101" s="1" t="s">
        <v>33</v>
      </c>
      <c r="D101" s="33">
        <v>-18981.56</v>
      </c>
    </row>
    <row r="102" spans="1:4" ht="15.75">
      <c r="A102" s="21" t="s">
        <v>93</v>
      </c>
      <c r="B102" s="21"/>
      <c r="C102" s="21"/>
      <c r="D102" s="21"/>
    </row>
    <row r="103" spans="1:4" ht="15.75">
      <c r="A103" s="7" t="s">
        <v>94</v>
      </c>
      <c r="B103" s="1" t="s">
        <v>32</v>
      </c>
      <c r="C103" s="1" t="s">
        <v>33</v>
      </c>
      <c r="D103" s="1">
        <v>0</v>
      </c>
    </row>
    <row r="104" spans="1:4" ht="15.75">
      <c r="A104" s="7" t="s">
        <v>95</v>
      </c>
      <c r="B104" s="1" t="s">
        <v>34</v>
      </c>
      <c r="C104" s="1" t="s">
        <v>33</v>
      </c>
      <c r="D104" s="1">
        <v>0</v>
      </c>
    </row>
    <row r="105" spans="1:4" ht="15.75">
      <c r="A105" s="7" t="s">
        <v>96</v>
      </c>
      <c r="B105" s="1" t="s">
        <v>36</v>
      </c>
      <c r="C105" s="1" t="s">
        <v>33</v>
      </c>
      <c r="D105" s="1">
        <v>0</v>
      </c>
    </row>
    <row r="106" spans="1:4" ht="15.75">
      <c r="A106" s="7" t="s">
        <v>97</v>
      </c>
      <c r="B106" s="1" t="s">
        <v>59</v>
      </c>
      <c r="C106" s="1" t="s">
        <v>33</v>
      </c>
      <c r="D106" s="1">
        <v>0</v>
      </c>
    </row>
    <row r="107" spans="1:4" ht="15.75">
      <c r="A107" s="7" t="s">
        <v>98</v>
      </c>
      <c r="B107" s="1" t="s">
        <v>99</v>
      </c>
      <c r="C107" s="1" t="s">
        <v>33</v>
      </c>
      <c r="D107" s="1">
        <v>0</v>
      </c>
    </row>
    <row r="108" spans="1:4" ht="15.75">
      <c r="A108" s="7" t="s">
        <v>100</v>
      </c>
      <c r="B108" s="1" t="s">
        <v>61</v>
      </c>
      <c r="C108" s="1" t="s">
        <v>33</v>
      </c>
      <c r="D108" s="1">
        <v>0</v>
      </c>
    </row>
    <row r="109" spans="1:4" ht="15.75">
      <c r="A109" s="21" t="s">
        <v>101</v>
      </c>
      <c r="B109" s="21"/>
      <c r="C109" s="21"/>
      <c r="D109" s="21"/>
    </row>
    <row r="110" spans="1:4" ht="15.75">
      <c r="A110" s="7" t="s">
        <v>102</v>
      </c>
      <c r="B110" s="1" t="s">
        <v>85</v>
      </c>
      <c r="C110" s="1" t="s">
        <v>86</v>
      </c>
      <c r="D110" s="1">
        <v>0</v>
      </c>
    </row>
    <row r="111" spans="1:4" ht="15.75">
      <c r="A111" s="7" t="s">
        <v>103</v>
      </c>
      <c r="B111" s="1" t="s">
        <v>88</v>
      </c>
      <c r="C111" s="1" t="s">
        <v>86</v>
      </c>
      <c r="D111" s="1">
        <v>0</v>
      </c>
    </row>
    <row r="112" spans="1:4" ht="15.75">
      <c r="A112" s="7" t="s">
        <v>104</v>
      </c>
      <c r="B112" s="1" t="s">
        <v>105</v>
      </c>
      <c r="C112" s="1" t="s">
        <v>86</v>
      </c>
      <c r="D112" s="1">
        <v>0</v>
      </c>
    </row>
    <row r="113" spans="1:4" ht="15.75">
      <c r="A113" s="7" t="s">
        <v>106</v>
      </c>
      <c r="B113" s="1" t="s">
        <v>92</v>
      </c>
      <c r="C113" s="1" t="s">
        <v>33</v>
      </c>
      <c r="D113" s="1">
        <v>0</v>
      </c>
    </row>
    <row r="114" spans="1:4" ht="15.75">
      <c r="A114" s="21" t="s">
        <v>107</v>
      </c>
      <c r="B114" s="21"/>
      <c r="C114" s="21"/>
      <c r="D114" s="21"/>
    </row>
    <row r="115" spans="1:4" ht="15.75">
      <c r="A115" s="7" t="s">
        <v>108</v>
      </c>
      <c r="B115" s="1" t="s">
        <v>109</v>
      </c>
      <c r="C115" s="1" t="s">
        <v>86</v>
      </c>
      <c r="D115" s="1">
        <v>8</v>
      </c>
    </row>
    <row r="116" spans="1:4" ht="15.75">
      <c r="A116" s="7" t="s">
        <v>110</v>
      </c>
      <c r="B116" s="1" t="s">
        <v>111</v>
      </c>
      <c r="C116" s="1" t="s">
        <v>86</v>
      </c>
      <c r="D116" s="1">
        <v>0</v>
      </c>
    </row>
    <row r="117" spans="1:4" ht="31.5">
      <c r="A117" s="7" t="s">
        <v>112</v>
      </c>
      <c r="B117" s="1" t="s">
        <v>113</v>
      </c>
      <c r="C117" s="1" t="s">
        <v>33</v>
      </c>
      <c r="D117" s="18">
        <v>16000</v>
      </c>
    </row>
  </sheetData>
  <sheetProtection password="CC29" sheet="1" objects="1" scenarios="1" selectLockedCells="1" selectUnlockedCells="1"/>
  <mergeCells count="9">
    <mergeCell ref="E27:E28"/>
    <mergeCell ref="F27:F28"/>
    <mergeCell ref="A114:D114"/>
    <mergeCell ref="A2:D2"/>
    <mergeCell ref="A26:D26"/>
    <mergeCell ref="A8:D8"/>
    <mergeCell ref="A97:D97"/>
    <mergeCell ref="A102:D102"/>
    <mergeCell ref="A109:D10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2024-03-12T13:15:46Z</dcterms:modified>
  <cp:category/>
  <cp:version/>
  <cp:contentType/>
  <cp:contentStatus/>
</cp:coreProperties>
</file>