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<sst xmlns="http://schemas.openxmlformats.org/spreadsheetml/2006/main" count="351" uniqueCount="246">
  <si>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</si>
  <si>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</si>
  <si>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</si>
  <si>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</si>
  <si>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</si>
  <si>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</si>
  <si>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</si>
  <si>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</si>
  <si>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</si>
  <si>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</si>
  <si>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</si>
  <si>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</si>
  <si>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</si>
  <si>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</si>
  <si>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</si>
  <si>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</si>
  <si>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</si>
  <si>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</si>
  <si>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</si>
  <si>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</si>
  <si>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</si>
  <si>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</si>
  <si>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</si>
  <si>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</si>
  <si>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</si>
  <si>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</si>
  <si>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</si>
  <si>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</si>
  <si>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</si>
  <si>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</si>
  <si>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</si>
  <si>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</si>
  <si>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</si>
  <si>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</si>
  <si>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</si>
  <si>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</si>
  <si>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</si>
  <si>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</si>
  <si>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</si>
  <si>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</si>
  <si>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</si>
  <si>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</si>
  <si>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</si>
  <si>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</si>
  <si>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</si>
  <si>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</si>
  <si>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</si>
  <si>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</si>
  <si>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</si>
  <si>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</si>
  <si>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</si>
  <si>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</si>
  <si>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</si>
  <si>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</si>
  <si>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</si>
  <si>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</si>
  <si>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</si>
  <si>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</si>
  <si>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</si>
  <si>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</si>
  <si>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</si>
  <si>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</si>
  <si>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</si>
  <si>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</si>
  <si>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</si>
  <si>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</si>
  <si>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</si>
  <si>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</si>
  <si>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</si>
  <si>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</si>
  <si>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</si>
  <si>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</si>
  <si>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</si>
  <si>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</si>
  <si>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</si>
  <si>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</si>
  <si>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</si>
  <si>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</si>
  <si>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</si>
  <si>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</si>
  <si>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</si>
  <si>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</si>
  <si>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</si>
  <si>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</si>
  <si>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</si>
  <si>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</si>
  <si>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</si>
  <si>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</si>
  <si>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</si>
  <si>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</si>
  <si>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</si>
  <si>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</si>
  <si>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</si>
  <si>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</si>
  <si>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</si>
  <si>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</si>
  <si>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</si>
  <si>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</si>
  <si>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</si>
  <si>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</si>
  <si>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</si>
  <si>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</si>
  <si>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</si>
  <si>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</si>
  <si>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</si>
  <si>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</si>
  <si>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</si>
  <si>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</si>
  <si>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</si>
  <si>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</si>
  <si>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</si>
  <si>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</si>
  <si>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</si>
  <si>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</si>
  <si>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</si>
  <si>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</si>
  <si>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</si>
  <si>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</si>
  <si>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</si>
  <si>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</si>
  <si>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</si>
  <si>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</si>
  <si>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</si>
  <si>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</si>
  <si>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</si>
  <si>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</si>
  <si>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</si>
  <si>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</si>
  <si>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</si>
  <si>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</si>
  <si>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</si>
  <si>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</si>
  <si>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</si>
  <si>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</si>
  <si>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</si>
  <si>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</si>
  <si>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</si>
  <si>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</si>
  <si>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</si>
  <si>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</si>
  <si>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</si>
  <si>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</si>
  <si>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</si>
  <si>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</si>
  <si>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</si>
  <si>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</si>
  <si>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</si>
  <si>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</si>
  <si>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</si>
  <si>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</si>
  <si>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</si>
  <si>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</si>
  <si>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</si>
  <si>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</si>
  <si>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</si>
  <si>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</si>
  <si>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</si>
  <si>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</si>
  <si>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</si>
  <si>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</si>
  <si>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</si>
  <si>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</si>
  <si>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</si>
  <si>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</si>
  <si>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</si>
  <si>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</si>
  <si>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</si>
  <si>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</si>
  <si>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</si>
  <si>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</si>
  <si>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</si>
  <si>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</si>
  <si>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</si>
  <si>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</si>
  <si>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</si>
  <si>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</si>
  <si>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</si>
  <si>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</si>
  <si>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</si>
  <si>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</si>
  <si>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</si>
  <si>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</si>
  <si>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</si>
  <si>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</si>
  <si>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</si>
  <si>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</si>
  <si>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</si>
  <si>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</si>
  <si>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</si>
  <si>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</si>
  <si>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</si>
  <si>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</si>
  <si>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</si>
  <si>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</si>
  <si>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</si>
  <si>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</si>
  <si>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</si>
  <si>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</si>
  <si>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</si>
  <si>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</si>
  <si>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</si>
  <si>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</si>
  <si>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</si>
  <si>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</si>
  <si>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</si>
  <si>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</si>
  <si>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</si>
  <si>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</si>
  <si>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</si>
  <si>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</si>
  <si>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</si>
  <si>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</si>
  <si>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</si>
  <si>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</si>
  <si>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</si>
  <si>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</si>
  <si>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</si>
  <si>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</si>
  <si>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</si>
  <si>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</si>
  <si>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</si>
  <si>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</si>
  <si>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</si>
  <si>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</si>
  <si>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</si>
  <si>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</si>
  <si>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</si>
  <si>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</si>
  <si>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</si>
  <si>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</si>
  <si>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</si>
  <si>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</si>
  <si>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</si>
  <si>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</si>
  <si>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</si>
  <si>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</si>
  <si>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</si>
  <si>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</si>
  <si>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шкафы для электрощитков и слаботочных устройств</t>
  </si>
  <si>
    <t>25.6.4</t>
  </si>
  <si>
    <t>Отчет об исполнении управляющей организацией ООО "ГУК "Привокзальная" договора управления за 2023 год по дому № 42  ул. Интернациональная                        в г. Липецке</t>
  </si>
  <si>
    <t>31.03.2024 г.</t>
  </si>
  <si>
    <t>01.01.2023 г.</t>
  </si>
  <si>
    <t>31.12.2023 г.</t>
  </si>
  <si>
    <t>01.01.23-31.08.23</t>
  </si>
  <si>
    <t>01.09.23-31.12.23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</si>
</sst>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17" fontId="38" fillId="0" borderId="0" xfId="0" applyNumberFormat="1" applyFont="1" applyFill="1" applyAlignment="1">
      <alignment horizontal="center" vertical="center" wrapText="1"/>
    </xf>
    <xf numFmtId="184" fontId="40" fillId="0" borderId="13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NumberFormat="1" applyFont="1" applyBorder="1" applyAlignment="1">
      <alignment wrapText="1"/>
    </xf>
    <xf numFmtId="0" fontId="38" fillId="0" borderId="12" xfId="0" applyFont="1" applyBorder="1" applyAlignment="1">
      <alignment horizontal="center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/>
    </xf>
    <xf numFmtId="179" fontId="38" fillId="0" borderId="12" xfId="0" applyNumberFormat="1" applyFont="1" applyBorder="1" applyAlignment="1">
      <alignment vertical="center"/>
    </xf>
    <xf numFmtId="179" fontId="38" fillId="0" borderId="12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8;&#1085;&#1090;&#1077;&#1088;&#1085;&#1072;&#1094;&#1080;&#1086;&#1085;&#1072;&#1083;&#1100;&#1085;&#1072;&#1103;,%20&#1076;.%2042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1412.76</v>
          </cell>
        </row>
        <row r="24">
          <cell r="D24">
            <v>-151414.80993556033</v>
          </cell>
        </row>
        <row r="25">
          <cell r="D25">
            <v>25033.38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FN124">
            <v>98603.29218004794</v>
          </cell>
        </row>
        <row r="125">
          <cell r="FN125">
            <v>112773.7992104027</v>
          </cell>
        </row>
        <row r="126">
          <cell r="FN126">
            <v>26859.734862827165</v>
          </cell>
        </row>
      </sheetData>
      <sheetData sheetId="4">
        <row r="124">
          <cell r="FN124">
            <v>176234.65983922777</v>
          </cell>
        </row>
        <row r="125">
          <cell r="FN125">
            <v>201561.75015264103</v>
          </cell>
        </row>
        <row r="126">
          <cell r="FN126">
            <v>48006.67535804676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Normal="90" zoomScaleSheetLayoutView="100" zoomScalePageLayoutView="0" workbookViewId="0" topLeftCell="A1">
      <selection activeCell="P15" sqref="P15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8" width="17.7109375" style="11" hidden="1" customWidth="1"/>
    <col min="9" max="12" width="9.140625" style="11" hidden="1" customWidth="1"/>
    <col min="13" max="22" width="9.140625" style="11" customWidth="1"/>
    <col min="23" max="16384" width="9.140625" style="3" customWidth="1"/>
  </cols>
  <sheetData>
    <row r="1" ht="15.75">
      <c r="E1" s="2" t="s">
        <v>114</v>
      </c>
    </row>
    <row r="2" spans="1:22" s="6" customFormat="1" ht="33.75" customHeight="1">
      <c r="A2" s="22" t="s">
        <v>240</v>
      </c>
      <c r="B2" s="22"/>
      <c r="C2" s="22"/>
      <c r="D2" s="22"/>
      <c r="E2" s="2">
        <v>4044.3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7" t="s">
        <v>17</v>
      </c>
      <c r="B9" s="1" t="s">
        <v>32</v>
      </c>
      <c r="C9" s="1" t="s">
        <v>33</v>
      </c>
      <c r="D9" s="18">
        <f>'[1]по форме'!$D$23</f>
        <v>1412.76</v>
      </c>
    </row>
    <row r="10" spans="1:4" ht="15.75">
      <c r="A10" s="7" t="s">
        <v>18</v>
      </c>
      <c r="B10" s="1" t="s">
        <v>34</v>
      </c>
      <c r="C10" s="1" t="s">
        <v>33</v>
      </c>
      <c r="D10" s="18">
        <f>'[1]по форме'!$D$24</f>
        <v>-151414.80993556033</v>
      </c>
    </row>
    <row r="11" spans="1:4" ht="15.75">
      <c r="A11" s="7" t="s">
        <v>35</v>
      </c>
      <c r="B11" s="1" t="s">
        <v>36</v>
      </c>
      <c r="C11" s="1" t="s">
        <v>33</v>
      </c>
      <c r="D11" s="18">
        <f>'[1]по форме'!$D$25</f>
        <v>25033.38</v>
      </c>
    </row>
    <row r="12" spans="1:4" ht="31.5">
      <c r="A12" s="7" t="s">
        <v>37</v>
      </c>
      <c r="B12" s="1" t="s">
        <v>38</v>
      </c>
      <c r="C12" s="1" t="s">
        <v>33</v>
      </c>
      <c r="D12" s="18">
        <f>D13+D14+D15</f>
        <v>664039.9116031934</v>
      </c>
    </row>
    <row r="13" spans="1:4" ht="15.75">
      <c r="A13" s="7" t="s">
        <v>54</v>
      </c>
      <c r="B13" s="9" t="s">
        <v>39</v>
      </c>
      <c r="C13" s="1" t="s">
        <v>33</v>
      </c>
      <c r="D13" s="18">
        <f>'[2]ГУК 2023'!$FN$125+'[2]ГУК 2022'!$FN$125</f>
        <v>314335.54936304374</v>
      </c>
    </row>
    <row r="14" spans="1:4" ht="15.75">
      <c r="A14" s="7" t="s">
        <v>55</v>
      </c>
      <c r="B14" s="9" t="s">
        <v>40</v>
      </c>
      <c r="C14" s="1" t="s">
        <v>33</v>
      </c>
      <c r="D14" s="18">
        <f>'[2]ГУК 2023'!$FN$124+'[2]ГУК 2022'!$FN$124</f>
        <v>274837.9520192757</v>
      </c>
    </row>
    <row r="15" spans="1:4" ht="15.75">
      <c r="A15" s="7" t="s">
        <v>56</v>
      </c>
      <c r="B15" s="9" t="s">
        <v>41</v>
      </c>
      <c r="C15" s="1" t="s">
        <v>33</v>
      </c>
      <c r="D15" s="18">
        <f>'[2]ГУК 2023'!$FN$126+'[2]ГУК 2022'!$FN$126</f>
        <v>74866.41022087392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598762.0216031934</v>
      </c>
      <c r="E16" s="2">
        <v>598762.02</v>
      </c>
      <c r="F16" s="2">
        <f>D16-E16</f>
        <v>0.001603193348273635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D12-D25+D103+D119</f>
        <v>598762.0216031934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448759.97166763304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2088.16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D22-D98</f>
        <v>-215279.9399355601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39721.1</v>
      </c>
      <c r="E25" s="2">
        <f>D25+F16</f>
        <v>39721.10160319335</v>
      </c>
    </row>
    <row r="26" spans="1:4" ht="35.25" customHeight="1">
      <c r="A26" s="21" t="s">
        <v>62</v>
      </c>
      <c r="B26" s="21"/>
      <c r="C26" s="21"/>
      <c r="D26" s="21"/>
    </row>
    <row r="27" spans="1:22" s="6" customFormat="1" ht="33.75" customHeight="1">
      <c r="A27" s="19" t="s">
        <v>22</v>
      </c>
      <c r="B27" s="4" t="s">
        <v>64</v>
      </c>
      <c r="C27" s="4" t="s">
        <v>126</v>
      </c>
      <c r="D27" s="12" t="s">
        <v>127</v>
      </c>
      <c r="E27" s="20" t="s">
        <v>244</v>
      </c>
      <c r="F27" s="20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9" t="s">
        <v>128</v>
      </c>
      <c r="B28" s="4" t="s">
        <v>129</v>
      </c>
      <c r="C28" s="1" t="s">
        <v>27</v>
      </c>
      <c r="D28" s="13" t="s">
        <v>27</v>
      </c>
      <c r="E28" s="20"/>
      <c r="F28" s="20"/>
    </row>
    <row r="29" spans="1:6" ht="15.75">
      <c r="A29" s="7" t="s">
        <v>68</v>
      </c>
      <c r="B29" s="23" t="s">
        <v>130</v>
      </c>
      <c r="C29" s="24" t="s">
        <v>131</v>
      </c>
      <c r="D29" s="14">
        <f>E29*E$2*8+F29*E$2*4</f>
        <v>1885.6511221291437</v>
      </c>
      <c r="E29" s="25">
        <v>0.037371679389165594</v>
      </c>
      <c r="F29" s="26">
        <v>0.0418189092364763</v>
      </c>
    </row>
    <row r="30" spans="1:6" ht="15.75">
      <c r="A30" s="7" t="s">
        <v>70</v>
      </c>
      <c r="B30" s="23" t="s">
        <v>117</v>
      </c>
      <c r="C30" s="24" t="s">
        <v>131</v>
      </c>
      <c r="D30" s="14">
        <f aca="true" t="shared" si="0" ref="D30:D59">E30*E$2*8+F30*E$2*4</f>
        <v>1271.763665054441</v>
      </c>
      <c r="E30" s="25">
        <v>0.0252050569649064</v>
      </c>
      <c r="F30" s="26">
        <v>0.028204458743730263</v>
      </c>
    </row>
    <row r="31" spans="1:6" ht="15.75">
      <c r="A31" s="7" t="s">
        <v>72</v>
      </c>
      <c r="B31" s="23" t="s">
        <v>132</v>
      </c>
      <c r="C31" s="24" t="s">
        <v>131</v>
      </c>
      <c r="D31" s="14">
        <f t="shared" si="0"/>
        <v>3440.164702723168</v>
      </c>
      <c r="E31" s="25">
        <v>0.0681805509021882</v>
      </c>
      <c r="F31" s="26">
        <v>0.0762940364595486</v>
      </c>
    </row>
    <row r="32" spans="1:8" ht="15.75">
      <c r="A32" s="7" t="s">
        <v>121</v>
      </c>
      <c r="B32" s="23" t="s">
        <v>0</v>
      </c>
      <c r="C32" s="24" t="s">
        <v>131</v>
      </c>
      <c r="D32" s="14">
        <f t="shared" si="0"/>
        <v>35590.68740238971</v>
      </c>
      <c r="E32" s="25">
        <v>0.7053710748679144</v>
      </c>
      <c r="F32" s="26">
        <v>0.7893102327771963</v>
      </c>
      <c r="H32" s="16"/>
    </row>
    <row r="33" spans="1:22" s="6" customFormat="1" ht="15.75">
      <c r="A33" s="7" t="s">
        <v>123</v>
      </c>
      <c r="B33" s="23" t="s">
        <v>133</v>
      </c>
      <c r="C33" s="24" t="s">
        <v>131</v>
      </c>
      <c r="D33" s="14">
        <f t="shared" si="0"/>
        <v>4056.058769252951</v>
      </c>
      <c r="E33" s="25">
        <v>0.08038694227645861</v>
      </c>
      <c r="F33" s="26">
        <v>0.08995298840735719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3" t="s">
        <v>118</v>
      </c>
      <c r="C34" s="24" t="s">
        <v>131</v>
      </c>
      <c r="D34" s="14">
        <f t="shared" si="0"/>
        <v>21.994375452517232</v>
      </c>
      <c r="E34" s="25">
        <v>0.000435906058194</v>
      </c>
      <c r="F34" s="26">
        <v>0.000487778879119086</v>
      </c>
    </row>
    <row r="35" spans="1:6" ht="15.75">
      <c r="A35" s="7" t="s">
        <v>77</v>
      </c>
      <c r="B35" s="23" t="s">
        <v>15</v>
      </c>
      <c r="C35" s="24" t="s">
        <v>131</v>
      </c>
      <c r="D35" s="14">
        <f t="shared" si="0"/>
        <v>11266.049882909505</v>
      </c>
      <c r="E35" s="25">
        <v>0.22328160244777517</v>
      </c>
      <c r="F35" s="26">
        <v>0.24985211313906042</v>
      </c>
    </row>
    <row r="36" spans="1:6" ht="31.5">
      <c r="A36" s="7" t="s">
        <v>79</v>
      </c>
      <c r="B36" s="23" t="s">
        <v>134</v>
      </c>
      <c r="C36" s="24" t="s">
        <v>131</v>
      </c>
      <c r="D36" s="14">
        <f t="shared" si="0"/>
        <v>51.01473195236636</v>
      </c>
      <c r="E36" s="25">
        <v>0.00101105988497775</v>
      </c>
      <c r="F36" s="26">
        <v>0.0011313760112901022</v>
      </c>
    </row>
    <row r="37" spans="1:6" ht="15.75">
      <c r="A37" s="7" t="s">
        <v>80</v>
      </c>
      <c r="B37" s="23" t="s">
        <v>135</v>
      </c>
      <c r="C37" s="24" t="s">
        <v>131</v>
      </c>
      <c r="D37" s="14">
        <f t="shared" si="0"/>
        <v>8773.189795084914</v>
      </c>
      <c r="E37" s="25">
        <v>0.17387566151261669</v>
      </c>
      <c r="F37" s="26">
        <v>0.19456686523261807</v>
      </c>
    </row>
    <row r="38" spans="1:6" ht="15.75">
      <c r="A38" s="7" t="s">
        <v>125</v>
      </c>
      <c r="B38" s="23" t="s">
        <v>136</v>
      </c>
      <c r="C38" s="24" t="s">
        <v>131</v>
      </c>
      <c r="D38" s="14">
        <f t="shared" si="0"/>
        <v>21373.462014395198</v>
      </c>
      <c r="E38" s="25">
        <v>0.42360018800115107</v>
      </c>
      <c r="F38" s="26">
        <v>0.47400861037328806</v>
      </c>
    </row>
    <row r="39" spans="1:6" ht="31.5">
      <c r="A39" s="7" t="s">
        <v>81</v>
      </c>
      <c r="B39" s="23" t="s">
        <v>138</v>
      </c>
      <c r="C39" s="24" t="s">
        <v>131</v>
      </c>
      <c r="D39" s="14">
        <f t="shared" si="0"/>
        <v>322.209414613324</v>
      </c>
      <c r="E39" s="25">
        <v>0.0063858615190192</v>
      </c>
      <c r="F39" s="26">
        <v>0.007145779039782484</v>
      </c>
    </row>
    <row r="40" spans="1:6" ht="31.5">
      <c r="A40" s="7" t="s">
        <v>137</v>
      </c>
      <c r="B40" s="23" t="s">
        <v>140</v>
      </c>
      <c r="C40" s="24" t="s">
        <v>131</v>
      </c>
      <c r="D40" s="14">
        <f t="shared" si="0"/>
        <v>981.6211955433178</v>
      </c>
      <c r="E40" s="25">
        <v>0.01945472954723055</v>
      </c>
      <c r="F40" s="26">
        <v>0.021769842363350986</v>
      </c>
    </row>
    <row r="41" spans="1:6" ht="31.5">
      <c r="A41" s="7" t="s">
        <v>139</v>
      </c>
      <c r="B41" s="23" t="s">
        <v>142</v>
      </c>
      <c r="C41" s="24" t="s">
        <v>131</v>
      </c>
      <c r="D41" s="14">
        <f t="shared" si="0"/>
        <v>5889.7271732599065</v>
      </c>
      <c r="E41" s="25">
        <v>0.1167283772833833</v>
      </c>
      <c r="F41" s="26">
        <v>0.13061905418010591</v>
      </c>
    </row>
    <row r="42" spans="1:6" ht="15.75">
      <c r="A42" s="7" t="s">
        <v>141</v>
      </c>
      <c r="B42" s="23" t="s">
        <v>144</v>
      </c>
      <c r="C42" s="24" t="s">
        <v>131</v>
      </c>
      <c r="D42" s="14">
        <f t="shared" si="0"/>
        <v>10665.25594338771</v>
      </c>
      <c r="E42" s="25">
        <v>0.21137448016875554</v>
      </c>
      <c r="F42" s="26">
        <v>0.23652804330883745</v>
      </c>
    </row>
    <row r="43" spans="1:6" ht="15.75">
      <c r="A43" s="7" t="s">
        <v>143</v>
      </c>
      <c r="B43" s="23" t="s">
        <v>146</v>
      </c>
      <c r="C43" s="24" t="s">
        <v>131</v>
      </c>
      <c r="D43" s="14">
        <f t="shared" si="0"/>
        <v>19491.11004858393</v>
      </c>
      <c r="E43" s="25">
        <v>0.38629389452071455</v>
      </c>
      <c r="F43" s="26">
        <v>0.4322628679686796</v>
      </c>
    </row>
    <row r="44" spans="1:6" ht="15.75">
      <c r="A44" s="7" t="s">
        <v>145</v>
      </c>
      <c r="B44" s="23" t="s">
        <v>119</v>
      </c>
      <c r="C44" s="24" t="s">
        <v>131</v>
      </c>
      <c r="D44" s="14">
        <f t="shared" si="0"/>
        <v>10745.413222814663</v>
      </c>
      <c r="E44" s="25">
        <v>0.21296311558084036</v>
      </c>
      <c r="F44" s="26">
        <v>0.23830572633496036</v>
      </c>
    </row>
    <row r="45" spans="1:6" ht="31.5">
      <c r="A45" s="7" t="s">
        <v>147</v>
      </c>
      <c r="B45" s="23" t="s">
        <v>149</v>
      </c>
      <c r="C45" s="24" t="s">
        <v>131</v>
      </c>
      <c r="D45" s="14">
        <f t="shared" si="0"/>
        <v>300.40651138896453</v>
      </c>
      <c r="E45" s="25">
        <v>0.00595375024483305</v>
      </c>
      <c r="F45" s="26">
        <v>0.006662246523968183</v>
      </c>
    </row>
    <row r="46" spans="1:6" ht="15.75">
      <c r="A46" s="7" t="s">
        <v>148</v>
      </c>
      <c r="B46" s="23" t="s">
        <v>151</v>
      </c>
      <c r="C46" s="24" t="s">
        <v>131</v>
      </c>
      <c r="D46" s="14">
        <f t="shared" si="0"/>
        <v>2576.579988775026</v>
      </c>
      <c r="E46" s="25">
        <v>0.051065183867265454</v>
      </c>
      <c r="F46" s="26">
        <v>0.05714194074747004</v>
      </c>
    </row>
    <row r="47" spans="1:6" ht="15.75">
      <c r="A47" s="7" t="s">
        <v>150</v>
      </c>
      <c r="B47" s="23" t="s">
        <v>14</v>
      </c>
      <c r="C47" s="24" t="s">
        <v>131</v>
      </c>
      <c r="D47" s="14">
        <f t="shared" si="0"/>
        <v>42393.85320729013</v>
      </c>
      <c r="E47" s="25">
        <v>0.8402028729181268</v>
      </c>
      <c r="F47" s="26">
        <v>0.9401870147953839</v>
      </c>
    </row>
    <row r="48" spans="1:6" ht="31.5">
      <c r="A48" s="7" t="s">
        <v>152</v>
      </c>
      <c r="B48" s="23" t="s">
        <v>154</v>
      </c>
      <c r="C48" s="24" t="s">
        <v>131</v>
      </c>
      <c r="D48" s="14">
        <f t="shared" si="0"/>
        <v>4409.933373717073</v>
      </c>
      <c r="E48" s="25">
        <v>0.08740037551805864</v>
      </c>
      <c r="F48" s="26">
        <v>0.09780102020470761</v>
      </c>
    </row>
    <row r="49" spans="1:6" ht="31.5">
      <c r="A49" s="7" t="s">
        <v>153</v>
      </c>
      <c r="B49" s="23" t="s">
        <v>156</v>
      </c>
      <c r="C49" s="24" t="s">
        <v>131</v>
      </c>
      <c r="D49" s="14">
        <f t="shared" si="0"/>
        <v>9599.506261738514</v>
      </c>
      <c r="E49" s="25">
        <v>0.19025240994893294</v>
      </c>
      <c r="F49" s="26">
        <v>0.21289244673285596</v>
      </c>
    </row>
    <row r="50" spans="1:6" ht="31.5">
      <c r="A50" s="7" t="s">
        <v>155</v>
      </c>
      <c r="B50" s="23" t="s">
        <v>158</v>
      </c>
      <c r="C50" s="24" t="s">
        <v>131</v>
      </c>
      <c r="D50" s="14">
        <f t="shared" si="0"/>
        <v>3507.0642613912414</v>
      </c>
      <c r="E50" s="25">
        <v>0.06950643182919496</v>
      </c>
      <c r="F50" s="26">
        <v>0.07777769721686915</v>
      </c>
    </row>
    <row r="51" spans="1:6" ht="31.5">
      <c r="A51" s="7" t="s">
        <v>157</v>
      </c>
      <c r="B51" s="23" t="s">
        <v>160</v>
      </c>
      <c r="C51" s="24" t="s">
        <v>131</v>
      </c>
      <c r="D51" s="14">
        <f t="shared" si="0"/>
        <v>6787.891933058394</v>
      </c>
      <c r="E51" s="25">
        <v>0.13452908550979994</v>
      </c>
      <c r="F51" s="26">
        <v>0.15053804668546614</v>
      </c>
    </row>
    <row r="52" spans="1:6" ht="15.75">
      <c r="A52" s="7" t="s">
        <v>159</v>
      </c>
      <c r="B52" s="23" t="s">
        <v>115</v>
      </c>
      <c r="C52" s="24" t="s">
        <v>131</v>
      </c>
      <c r="D52" s="14">
        <f t="shared" si="0"/>
        <v>4869.554725187315</v>
      </c>
      <c r="E52" s="25">
        <v>0.09650960128415159</v>
      </c>
      <c r="F52" s="26">
        <v>0.10799424383696563</v>
      </c>
    </row>
    <row r="53" spans="1:6" ht="15.75">
      <c r="A53" s="7" t="s">
        <v>161</v>
      </c>
      <c r="B53" s="23" t="s">
        <v>163</v>
      </c>
      <c r="C53" s="24" t="s">
        <v>131</v>
      </c>
      <c r="D53" s="14">
        <f t="shared" si="0"/>
        <v>1379.9637731833518</v>
      </c>
      <c r="E53" s="25">
        <v>0.027349472601188547</v>
      </c>
      <c r="F53" s="26">
        <v>0.030604059840729985</v>
      </c>
    </row>
    <row r="54" spans="1:6" ht="31.5">
      <c r="A54" s="7" t="s">
        <v>162</v>
      </c>
      <c r="B54" s="23" t="s">
        <v>165</v>
      </c>
      <c r="C54" s="24" t="s">
        <v>131</v>
      </c>
      <c r="D54" s="14">
        <f t="shared" si="0"/>
        <v>17632.585322846226</v>
      </c>
      <c r="E54" s="25">
        <v>0.34945983260332153</v>
      </c>
      <c r="F54" s="26">
        <v>0.3910455526831168</v>
      </c>
    </row>
    <row r="55" spans="1:6" ht="15.75">
      <c r="A55" s="7" t="s">
        <v>164</v>
      </c>
      <c r="B55" s="23" t="s">
        <v>167</v>
      </c>
      <c r="C55" s="24" t="s">
        <v>168</v>
      </c>
      <c r="D55" s="14">
        <f t="shared" si="0"/>
        <v>4558.945267407878</v>
      </c>
      <c r="E55" s="25">
        <v>0.09035363906232301</v>
      </c>
      <c r="F55" s="26">
        <v>0.10110572211073944</v>
      </c>
    </row>
    <row r="56" spans="1:6" ht="31.5">
      <c r="A56" s="7" t="s">
        <v>166</v>
      </c>
      <c r="B56" s="23" t="s">
        <v>170</v>
      </c>
      <c r="C56" s="24" t="s">
        <v>6</v>
      </c>
      <c r="D56" s="14">
        <f t="shared" si="0"/>
        <v>16219.691081971469</v>
      </c>
      <c r="E56" s="25">
        <v>0.3214577117650037</v>
      </c>
      <c r="F56" s="26">
        <v>0.35971117946503917</v>
      </c>
    </row>
    <row r="57" spans="1:6" ht="15.75">
      <c r="A57" s="7" t="s">
        <v>169</v>
      </c>
      <c r="B57" s="23" t="s">
        <v>172</v>
      </c>
      <c r="C57" s="24" t="s">
        <v>6</v>
      </c>
      <c r="D57" s="14">
        <f t="shared" si="0"/>
        <v>3927.523405458528</v>
      </c>
      <c r="E57" s="25">
        <v>0.07783950264167024</v>
      </c>
      <c r="F57" s="26">
        <v>0.08710240345602899</v>
      </c>
    </row>
    <row r="58" spans="1:6" ht="15.75">
      <c r="A58" s="7" t="s">
        <v>171</v>
      </c>
      <c r="B58" s="23" t="s">
        <v>174</v>
      </c>
      <c r="C58" s="24" t="s">
        <v>175</v>
      </c>
      <c r="D58" s="14">
        <f t="shared" si="0"/>
        <v>13266.090840647874</v>
      </c>
      <c r="E58" s="25">
        <v>0.26292037155019604</v>
      </c>
      <c r="F58" s="26">
        <v>0.2942078957646694</v>
      </c>
    </row>
    <row r="59" spans="1:22" s="6" customFormat="1" ht="24.75" customHeight="1">
      <c r="A59" s="7" t="s">
        <v>173</v>
      </c>
      <c r="B59" s="23" t="s">
        <v>176</v>
      </c>
      <c r="C59" s="24" t="s">
        <v>175</v>
      </c>
      <c r="D59" s="14">
        <f t="shared" si="0"/>
        <v>2213.611698321123</v>
      </c>
      <c r="E59" s="25">
        <v>0.0438715230569028</v>
      </c>
      <c r="F59" s="26">
        <v>0.04909223430067423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19" t="s">
        <v>177</v>
      </c>
      <c r="B60" s="27" t="s">
        <v>178</v>
      </c>
      <c r="C60" s="1" t="s">
        <v>27</v>
      </c>
      <c r="D60" s="13" t="s">
        <v>27</v>
      </c>
      <c r="E60" s="25"/>
      <c r="F60" s="26"/>
    </row>
    <row r="61" spans="1:6" ht="31.5">
      <c r="A61" s="7" t="s">
        <v>179</v>
      </c>
      <c r="B61" s="28" t="s">
        <v>180</v>
      </c>
      <c r="C61" s="1" t="s">
        <v>27</v>
      </c>
      <c r="D61" s="13" t="s">
        <v>27</v>
      </c>
      <c r="E61" s="25"/>
      <c r="F61" s="26"/>
    </row>
    <row r="62" spans="1:6" ht="31.5">
      <c r="A62" s="7" t="s">
        <v>181</v>
      </c>
      <c r="B62" s="28" t="s">
        <v>8</v>
      </c>
      <c r="C62" s="29" t="s">
        <v>182</v>
      </c>
      <c r="D62" s="14">
        <f aca="true" t="shared" si="1" ref="D62:D69">E62*E$2*8+F62*E$2*4</f>
        <v>9714.182491528445</v>
      </c>
      <c r="E62" s="25">
        <v>0.19252517570235</v>
      </c>
      <c r="F62" s="26">
        <v>0.21543567161092966</v>
      </c>
    </row>
    <row r="63" spans="1:22" s="6" customFormat="1" ht="26.25" customHeight="1">
      <c r="A63" s="7" t="s">
        <v>183</v>
      </c>
      <c r="B63" s="28" t="s">
        <v>184</v>
      </c>
      <c r="C63" s="29" t="s">
        <v>11</v>
      </c>
      <c r="D63" s="14">
        <f t="shared" si="1"/>
        <v>18389.74169779913</v>
      </c>
      <c r="E63" s="25">
        <v>0.36446589865665</v>
      </c>
      <c r="F63" s="26">
        <v>0.4078373405967914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6" ht="15.75">
      <c r="A64" s="7" t="s">
        <v>185</v>
      </c>
      <c r="B64" s="28" t="s">
        <v>186</v>
      </c>
      <c r="C64" s="29" t="s">
        <v>10</v>
      </c>
      <c r="D64" s="14">
        <f t="shared" si="1"/>
        <v>4704.352527343964</v>
      </c>
      <c r="E64" s="25">
        <v>0.09323546244705</v>
      </c>
      <c r="F64" s="26">
        <v>0.10433048247824894</v>
      </c>
    </row>
    <row r="65" spans="1:6" ht="15.75">
      <c r="A65" s="7" t="s">
        <v>187</v>
      </c>
      <c r="B65" s="28" t="s">
        <v>13</v>
      </c>
      <c r="C65" s="29" t="s">
        <v>10</v>
      </c>
      <c r="D65" s="14">
        <f t="shared" si="1"/>
        <v>9653.087004160341</v>
      </c>
      <c r="E65" s="25">
        <v>0.1913143255407</v>
      </c>
      <c r="F65" s="26">
        <v>0.2140807302800433</v>
      </c>
    </row>
    <row r="66" spans="1:6" ht="15.75">
      <c r="A66" s="7" t="s">
        <v>188</v>
      </c>
      <c r="B66" s="28" t="s">
        <v>120</v>
      </c>
      <c r="C66" s="29" t="s">
        <v>131</v>
      </c>
      <c r="D66" s="14">
        <f t="shared" si="1"/>
        <v>2504.9149820922403</v>
      </c>
      <c r="E66" s="25">
        <v>0.04964485662765</v>
      </c>
      <c r="F66" s="26">
        <v>0.05555259456634035</v>
      </c>
    </row>
    <row r="67" spans="1:6" ht="31.5">
      <c r="A67" s="7" t="s">
        <v>189</v>
      </c>
      <c r="B67" s="28" t="s">
        <v>190</v>
      </c>
      <c r="C67" s="29" t="s">
        <v>131</v>
      </c>
      <c r="D67" s="14">
        <f t="shared" si="1"/>
        <v>13196.625271510338</v>
      </c>
      <c r="E67" s="25">
        <v>0.2615436349164</v>
      </c>
      <c r="F67" s="26">
        <v>0.2926673274714516</v>
      </c>
    </row>
    <row r="68" spans="1:6" ht="15.75">
      <c r="A68" s="7" t="s">
        <v>191</v>
      </c>
      <c r="B68" s="28" t="s">
        <v>192</v>
      </c>
      <c r="C68" s="29" t="s">
        <v>9</v>
      </c>
      <c r="D68" s="14">
        <f t="shared" si="1"/>
        <v>2688.2014441965503</v>
      </c>
      <c r="E68" s="25">
        <v>0.05327740711259999</v>
      </c>
      <c r="F68" s="26">
        <v>0.05961741855899939</v>
      </c>
    </row>
    <row r="69" spans="1:22" s="6" customFormat="1" ht="27" customHeight="1">
      <c r="A69" s="7" t="s">
        <v>193</v>
      </c>
      <c r="B69" s="28" t="s">
        <v>194</v>
      </c>
      <c r="C69" s="29" t="s">
        <v>7</v>
      </c>
      <c r="D69" s="14">
        <f t="shared" si="1"/>
        <v>2077.246570515517</v>
      </c>
      <c r="E69" s="25">
        <v>0.04116890549610001</v>
      </c>
      <c r="F69" s="26">
        <v>0.04606800525013591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6" ht="31.5">
      <c r="A70" s="7" t="s">
        <v>71</v>
      </c>
      <c r="B70" s="28" t="s">
        <v>195</v>
      </c>
      <c r="C70" s="1" t="s">
        <v>27</v>
      </c>
      <c r="D70" s="13" t="s">
        <v>27</v>
      </c>
      <c r="E70" s="25"/>
      <c r="F70" s="26"/>
    </row>
    <row r="71" spans="1:6" ht="15.75">
      <c r="A71" s="7" t="s">
        <v>196</v>
      </c>
      <c r="B71" s="28" t="s">
        <v>197</v>
      </c>
      <c r="C71" s="29" t="s">
        <v>11</v>
      </c>
      <c r="D71" s="14">
        <f aca="true" t="shared" si="2" ref="D71:D76">E71*E$2*8+F71*E$2*4</f>
        <v>16373.590614651719</v>
      </c>
      <c r="E71" s="25">
        <v>0.3245078433222</v>
      </c>
      <c r="F71" s="26">
        <v>0.3631242766775418</v>
      </c>
    </row>
    <row r="72" spans="1:6" ht="15.75">
      <c r="A72" s="7" t="s">
        <v>198</v>
      </c>
      <c r="B72" s="28" t="s">
        <v>199</v>
      </c>
      <c r="C72" s="29" t="s">
        <v>11</v>
      </c>
      <c r="D72" s="14">
        <f t="shared" si="2"/>
        <v>39223.3028903224</v>
      </c>
      <c r="E72" s="25">
        <v>0.7773658037793</v>
      </c>
      <c r="F72" s="26">
        <v>0.8698723344290367</v>
      </c>
    </row>
    <row r="73" spans="1:6" ht="15.75">
      <c r="A73" s="7" t="s">
        <v>200</v>
      </c>
      <c r="B73" s="28" t="s">
        <v>116</v>
      </c>
      <c r="C73" s="29" t="s">
        <v>201</v>
      </c>
      <c r="D73" s="14">
        <f t="shared" si="2"/>
        <v>3482.4427799818955</v>
      </c>
      <c r="E73" s="25">
        <v>0.06901845921405</v>
      </c>
      <c r="F73" s="26">
        <v>0.07723165586052196</v>
      </c>
    </row>
    <row r="74" spans="1:6" ht="15.75">
      <c r="A74" s="7" t="s">
        <v>202</v>
      </c>
      <c r="B74" s="28" t="s">
        <v>203</v>
      </c>
      <c r="C74" s="29" t="s">
        <v>9</v>
      </c>
      <c r="D74" s="14">
        <f t="shared" si="2"/>
        <v>1466.2916968344823</v>
      </c>
      <c r="E74" s="25">
        <v>0.029060403879600002</v>
      </c>
      <c r="F74" s="26">
        <v>0.0325185919412724</v>
      </c>
    </row>
    <row r="75" spans="1:22" s="6" customFormat="1" ht="15.75">
      <c r="A75" s="7" t="s">
        <v>204</v>
      </c>
      <c r="B75" s="28" t="s">
        <v>205</v>
      </c>
      <c r="C75" s="29" t="s">
        <v>12</v>
      </c>
      <c r="D75" s="14">
        <f t="shared" si="2"/>
        <v>17351.11841254137</v>
      </c>
      <c r="E75" s="25">
        <v>0.3438814459085999</v>
      </c>
      <c r="F75" s="26">
        <v>0.38480333797172334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6" ht="15.75">
      <c r="A76" s="7" t="s">
        <v>206</v>
      </c>
      <c r="B76" s="28" t="s">
        <v>207</v>
      </c>
      <c r="C76" s="29" t="s">
        <v>11</v>
      </c>
      <c r="D76" s="14">
        <f t="shared" si="2"/>
        <v>733.1458484172412</v>
      </c>
      <c r="E76" s="25">
        <v>0.014530201939800001</v>
      </c>
      <c r="F76" s="26">
        <v>0.0162592959706362</v>
      </c>
    </row>
    <row r="77" spans="1:6" ht="15.75">
      <c r="A77" s="19" t="s">
        <v>208</v>
      </c>
      <c r="B77" s="27" t="s">
        <v>209</v>
      </c>
      <c r="C77" s="1" t="s">
        <v>27</v>
      </c>
      <c r="D77" s="13" t="s">
        <v>27</v>
      </c>
      <c r="E77" s="25"/>
      <c r="F77" s="26"/>
    </row>
    <row r="78" spans="1:6" ht="15.75">
      <c r="A78" s="7" t="s">
        <v>65</v>
      </c>
      <c r="B78" s="30" t="s">
        <v>2</v>
      </c>
      <c r="C78" s="24" t="s">
        <v>210</v>
      </c>
      <c r="D78" s="14">
        <f>E78*E$2*8+F78*E$2*4</f>
        <v>2588.310322349702</v>
      </c>
      <c r="E78" s="25">
        <v>0.05129766709830225</v>
      </c>
      <c r="F78" s="26">
        <v>0.05740208948300022</v>
      </c>
    </row>
    <row r="79" spans="1:6" ht="15.75">
      <c r="A79" s="7" t="s">
        <v>211</v>
      </c>
      <c r="B79" s="30" t="s">
        <v>3</v>
      </c>
      <c r="C79" s="24" t="s">
        <v>131</v>
      </c>
      <c r="D79" s="14">
        <f>E79*E$2*8+F79*E$2*4</f>
        <v>1817.8962266379176</v>
      </c>
      <c r="E79" s="25">
        <v>0.03602884655989575</v>
      </c>
      <c r="F79" s="26">
        <v>0.040316279300523346</v>
      </c>
    </row>
    <row r="80" spans="1:6" ht="31.5">
      <c r="A80" s="19" t="s">
        <v>212</v>
      </c>
      <c r="B80" s="27" t="s">
        <v>213</v>
      </c>
      <c r="C80" s="1" t="s">
        <v>27</v>
      </c>
      <c r="D80" s="13" t="s">
        <v>27</v>
      </c>
      <c r="E80" s="31"/>
      <c r="F80" s="32"/>
    </row>
    <row r="81" spans="1:22" s="6" customFormat="1" ht="31.5">
      <c r="A81" s="7" t="s">
        <v>66</v>
      </c>
      <c r="B81" s="33" t="s">
        <v>214</v>
      </c>
      <c r="C81" s="34" t="s">
        <v>215</v>
      </c>
      <c r="D81" s="14">
        <f>E81*E$2*8+F81*E$2*4</f>
        <v>1561.2340842045148</v>
      </c>
      <c r="E81" s="31">
        <v>0.0309420650308041</v>
      </c>
      <c r="F81" s="32">
        <v>0.03462417076946979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6" ht="15.75">
      <c r="A82" s="7" t="s">
        <v>216</v>
      </c>
      <c r="B82" s="33" t="s">
        <v>217</v>
      </c>
      <c r="C82" s="29" t="s">
        <v>131</v>
      </c>
      <c r="D82" s="14">
        <f>E82*E$2*8+F82*E$2*4</f>
        <v>3808.142823141254</v>
      </c>
      <c r="E82" s="25">
        <v>0.07547350142580614</v>
      </c>
      <c r="F82" s="32">
        <v>0.08445484809547707</v>
      </c>
    </row>
    <row r="83" spans="1:6" ht="15.75">
      <c r="A83" s="19" t="s">
        <v>218</v>
      </c>
      <c r="B83" s="27" t="s">
        <v>219</v>
      </c>
      <c r="C83" s="1" t="s">
        <v>27</v>
      </c>
      <c r="D83" s="13" t="s">
        <v>27</v>
      </c>
      <c r="E83" s="25"/>
      <c r="F83" s="26"/>
    </row>
    <row r="84" spans="1:6" ht="31.5">
      <c r="A84" s="7" t="s">
        <v>67</v>
      </c>
      <c r="B84" s="28" t="s">
        <v>220</v>
      </c>
      <c r="C84" s="29" t="s">
        <v>5</v>
      </c>
      <c r="D84" s="14">
        <f>E84*E$2*8+F84*E$2*4</f>
        <v>43432.781969984724</v>
      </c>
      <c r="E84" s="25">
        <v>0.860793379916985</v>
      </c>
      <c r="F84" s="26">
        <v>0.9632277921271062</v>
      </c>
    </row>
    <row r="85" spans="1:6" ht="31.5">
      <c r="A85" s="7" t="s">
        <v>221</v>
      </c>
      <c r="B85" s="28" t="s">
        <v>222</v>
      </c>
      <c r="C85" s="29" t="s">
        <v>10</v>
      </c>
      <c r="D85" s="14">
        <f>E85*E$2*8+F85*E$2*4</f>
        <v>17345.008863804564</v>
      </c>
      <c r="E85" s="25">
        <v>0.343760360892435</v>
      </c>
      <c r="F85" s="26">
        <v>0.3846678438386348</v>
      </c>
    </row>
    <row r="86" spans="1:6" ht="15.75">
      <c r="A86" s="7" t="s">
        <v>73</v>
      </c>
      <c r="B86" s="28" t="s">
        <v>223</v>
      </c>
      <c r="C86" s="29" t="s">
        <v>6</v>
      </c>
      <c r="D86" s="14">
        <f>E86*E$2*8+F86*E$2*4</f>
        <v>3299.1563178775846</v>
      </c>
      <c r="E86" s="25">
        <v>0.0653859087291</v>
      </c>
      <c r="F86" s="26">
        <v>0.0731668318678629</v>
      </c>
    </row>
    <row r="87" spans="1:22" s="6" customFormat="1" ht="15.75">
      <c r="A87" s="7" t="s">
        <v>122</v>
      </c>
      <c r="B87" s="28" t="s">
        <v>224</v>
      </c>
      <c r="C87" s="29" t="s">
        <v>12</v>
      </c>
      <c r="D87" s="14">
        <f>E87*E$2*8+F87*E$2*4</f>
        <v>1576.2635740970682</v>
      </c>
      <c r="E87" s="25">
        <v>0.031239934170569996</v>
      </c>
      <c r="F87" s="26">
        <v>0.03495748633686783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6" ht="15.75">
      <c r="A88" s="7" t="s">
        <v>124</v>
      </c>
      <c r="B88" s="28" t="s">
        <v>225</v>
      </c>
      <c r="C88" s="29" t="s">
        <v>78</v>
      </c>
      <c r="D88" s="14">
        <f>E88*E$2*8+F88*E$2*4</f>
        <v>659.8312635755169</v>
      </c>
      <c r="E88" s="25">
        <v>0.01307718174582</v>
      </c>
      <c r="F88" s="26">
        <v>0.01463336637357258</v>
      </c>
    </row>
    <row r="89" spans="1:6" ht="31.5" customHeight="1">
      <c r="A89" s="7" t="s">
        <v>76</v>
      </c>
      <c r="B89" s="28" t="s">
        <v>226</v>
      </c>
      <c r="C89" s="1" t="s">
        <v>27</v>
      </c>
      <c r="D89" s="13" t="s">
        <v>27</v>
      </c>
      <c r="E89" s="25"/>
      <c r="F89" s="26"/>
    </row>
    <row r="90" spans="1:6" ht="15.75">
      <c r="A90" s="7" t="s">
        <v>227</v>
      </c>
      <c r="B90" s="30" t="s">
        <v>228</v>
      </c>
      <c r="C90" s="29" t="s">
        <v>78</v>
      </c>
      <c r="D90" s="14">
        <f>E90*E$2*8+F90*E$2*4</f>
        <v>201.6151083147413</v>
      </c>
      <c r="E90" s="25">
        <v>0.003995805533445</v>
      </c>
      <c r="F90" s="26">
        <v>0.004471306391924955</v>
      </c>
    </row>
    <row r="91" spans="1:6" ht="15.75">
      <c r="A91" s="7" t="s">
        <v>229</v>
      </c>
      <c r="B91" s="30" t="s">
        <v>230</v>
      </c>
      <c r="C91" s="24" t="s">
        <v>78</v>
      </c>
      <c r="D91" s="14">
        <f>E91*E$2*8+F91*E$2*4</f>
        <v>171.0673646306896</v>
      </c>
      <c r="E91" s="25">
        <v>0.00339038045262</v>
      </c>
      <c r="F91" s="26">
        <v>0.0037938357264817803</v>
      </c>
    </row>
    <row r="92" spans="1:6" ht="15.75">
      <c r="A92" s="7" t="s">
        <v>231</v>
      </c>
      <c r="B92" s="30" t="s">
        <v>232</v>
      </c>
      <c r="C92" s="24" t="s">
        <v>78</v>
      </c>
      <c r="D92" s="14">
        <f>E92*E$2*8+F92*E$2*4</f>
        <v>6.109548736810343</v>
      </c>
      <c r="E92" s="25">
        <v>0.00012108501616500001</v>
      </c>
      <c r="F92" s="26">
        <v>0.000135494133088635</v>
      </c>
    </row>
    <row r="93" spans="1:6" ht="15.75">
      <c r="A93" s="7" t="s">
        <v>239</v>
      </c>
      <c r="B93" s="30" t="s">
        <v>238</v>
      </c>
      <c r="C93" s="24" t="s">
        <v>78</v>
      </c>
      <c r="D93" s="14">
        <f>E93*E$2*8+F93*E$2*4</f>
        <v>30.547743684051714</v>
      </c>
      <c r="E93" s="25">
        <v>0.000605425080825</v>
      </c>
      <c r="F93" s="26">
        <v>0.0006774706654431751</v>
      </c>
    </row>
    <row r="94" spans="1:6" ht="15.75">
      <c r="A94" s="19" t="s">
        <v>233</v>
      </c>
      <c r="B94" s="27" t="s">
        <v>234</v>
      </c>
      <c r="C94" s="1" t="s">
        <v>27</v>
      </c>
      <c r="D94" s="13" t="s">
        <v>27</v>
      </c>
      <c r="E94" s="25"/>
      <c r="F94" s="26"/>
    </row>
    <row r="95" spans="1:6" ht="15.75">
      <c r="A95" s="7" t="s">
        <v>69</v>
      </c>
      <c r="B95" s="30" t="s">
        <v>235</v>
      </c>
      <c r="C95" s="24" t="s">
        <v>4</v>
      </c>
      <c r="D95" s="14">
        <f>E95*E$2*8+F95*E$2*4</f>
        <v>54069.506320771536</v>
      </c>
      <c r="E95" s="25">
        <v>1.07160239306025</v>
      </c>
      <c r="F95" s="26">
        <v>1.1991230778344197</v>
      </c>
    </row>
    <row r="96" spans="1:6" ht="15.75">
      <c r="A96" s="7" t="s">
        <v>236</v>
      </c>
      <c r="B96" s="30" t="s">
        <v>1</v>
      </c>
      <c r="C96" s="1"/>
      <c r="D96" s="14">
        <f>E96*E$2*8+F96*E$2*4</f>
        <v>74866.41022087392</v>
      </c>
      <c r="E96" s="25">
        <v>1.48377578808591</v>
      </c>
      <c r="F96" s="26">
        <v>1.6603451068681332</v>
      </c>
    </row>
    <row r="97" spans="1:6" ht="15.75">
      <c r="A97" s="7" t="s">
        <v>74</v>
      </c>
      <c r="B97" s="30" t="s">
        <v>237</v>
      </c>
      <c r="C97" s="1"/>
      <c r="D97" s="14">
        <f>E97*E$2*8+F97*E$2*4</f>
        <v>47579.210506683165</v>
      </c>
      <c r="E97" s="25">
        <v>0.9429713586878472</v>
      </c>
      <c r="F97" s="26">
        <v>1.055184950371701</v>
      </c>
    </row>
    <row r="98" spans="1:6" ht="15.75">
      <c r="A98" s="7"/>
      <c r="B98" s="4" t="s">
        <v>82</v>
      </c>
      <c r="C98" s="1" t="s">
        <v>33</v>
      </c>
      <c r="D98" s="17">
        <f>SUM(D29:D59)+SUM(D62:D69)+SUM(D71:D76)+SUM(D78:D79)+SUM(D81:D82)+SUM(D84:D88)+SUM(D90:D93)+SUM(D95:D97)</f>
        <v>664039.9116031931</v>
      </c>
      <c r="E98" s="15">
        <f>SUM(E29:E59)+SUM(E62:E69)+SUM(E71:E76)+SUM(E78:E79)+SUM(E81:E82)+SUM(E84:E88)+SUM(E90:E93)+SUM(E95:E97)</f>
        <v>13.160592851356093</v>
      </c>
      <c r="F98" s="15">
        <f>SUM(F29:F59)+SUM(F62:F69)+SUM(F71:F76)+SUM(F78:F79)+SUM(F81:F82)+SUM(F84:F88)+SUM(F90:F93)+SUM(F95:F97)</f>
        <v>14.726703400667464</v>
      </c>
    </row>
    <row r="99" spans="1:4" ht="15.75">
      <c r="A99" s="21" t="s">
        <v>83</v>
      </c>
      <c r="B99" s="21"/>
      <c r="C99" s="21"/>
      <c r="D99" s="21"/>
    </row>
    <row r="100" spans="1:4" ht="15.75">
      <c r="A100" s="7" t="s">
        <v>84</v>
      </c>
      <c r="B100" s="1" t="s">
        <v>85</v>
      </c>
      <c r="C100" s="1" t="s">
        <v>86</v>
      </c>
      <c r="D100" s="35">
        <v>2</v>
      </c>
    </row>
    <row r="101" spans="1:4" ht="15.75">
      <c r="A101" s="7" t="s">
        <v>87</v>
      </c>
      <c r="B101" s="1" t="s">
        <v>88</v>
      </c>
      <c r="C101" s="1" t="s">
        <v>86</v>
      </c>
      <c r="D101" s="35">
        <v>2</v>
      </c>
    </row>
    <row r="102" spans="1:4" ht="15.75">
      <c r="A102" s="7" t="s">
        <v>89</v>
      </c>
      <c r="B102" s="1" t="s">
        <v>90</v>
      </c>
      <c r="C102" s="1" t="s">
        <v>86</v>
      </c>
      <c r="D102" s="1">
        <v>0</v>
      </c>
    </row>
    <row r="103" spans="1:4" ht="15.75">
      <c r="A103" s="7" t="s">
        <v>91</v>
      </c>
      <c r="B103" s="1" t="s">
        <v>92</v>
      </c>
      <c r="C103" s="1" t="s">
        <v>33</v>
      </c>
      <c r="D103" s="36">
        <v>-58956.79</v>
      </c>
    </row>
    <row r="104" spans="1:4" ht="15.75">
      <c r="A104" s="21" t="s">
        <v>93</v>
      </c>
      <c r="B104" s="21"/>
      <c r="C104" s="21"/>
      <c r="D104" s="21"/>
    </row>
    <row r="105" spans="1:4" ht="15.75">
      <c r="A105" s="7" t="s">
        <v>94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95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96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99</v>
      </c>
      <c r="C109" s="1" t="s">
        <v>33</v>
      </c>
      <c r="D109" s="1">
        <v>0</v>
      </c>
    </row>
    <row r="110" spans="1:4" ht="15.75">
      <c r="A110" s="7" t="s">
        <v>100</v>
      </c>
      <c r="B110" s="1" t="s">
        <v>61</v>
      </c>
      <c r="C110" s="1" t="s">
        <v>33</v>
      </c>
      <c r="D110" s="1">
        <v>0</v>
      </c>
    </row>
    <row r="111" spans="1:4" ht="15.75">
      <c r="A111" s="21" t="s">
        <v>101</v>
      </c>
      <c r="B111" s="21"/>
      <c r="C111" s="21"/>
      <c r="D111" s="21"/>
    </row>
    <row r="112" spans="1:4" ht="15.75">
      <c r="A112" s="7" t="s">
        <v>102</v>
      </c>
      <c r="B112" s="1" t="s">
        <v>85</v>
      </c>
      <c r="C112" s="1" t="s">
        <v>86</v>
      </c>
      <c r="D112" s="1">
        <v>0</v>
      </c>
    </row>
    <row r="113" spans="1:4" ht="15.75">
      <c r="A113" s="7" t="s">
        <v>103</v>
      </c>
      <c r="B113" s="1" t="s">
        <v>88</v>
      </c>
      <c r="C113" s="1" t="s">
        <v>86</v>
      </c>
      <c r="D113" s="1">
        <v>0</v>
      </c>
    </row>
    <row r="114" spans="1:4" ht="15.75">
      <c r="A114" s="7" t="s">
        <v>104</v>
      </c>
      <c r="B114" s="1" t="s">
        <v>105</v>
      </c>
      <c r="C114" s="1" t="s">
        <v>86</v>
      </c>
      <c r="D114" s="1">
        <v>0</v>
      </c>
    </row>
    <row r="115" spans="1:4" ht="15.75">
      <c r="A115" s="7" t="s">
        <v>106</v>
      </c>
      <c r="B115" s="1" t="s">
        <v>92</v>
      </c>
      <c r="C115" s="1" t="s">
        <v>33</v>
      </c>
      <c r="D115" s="1">
        <v>0</v>
      </c>
    </row>
    <row r="116" spans="1:4" ht="15.75">
      <c r="A116" s="21" t="s">
        <v>107</v>
      </c>
      <c r="B116" s="21"/>
      <c r="C116" s="21"/>
      <c r="D116" s="21"/>
    </row>
    <row r="117" spans="1:4" ht="15.75">
      <c r="A117" s="7" t="s">
        <v>108</v>
      </c>
      <c r="B117" s="1" t="s">
        <v>109</v>
      </c>
      <c r="C117" s="1" t="s">
        <v>86</v>
      </c>
      <c r="D117" s="1">
        <v>10</v>
      </c>
    </row>
    <row r="118" spans="1:4" ht="15.75">
      <c r="A118" s="7" t="s">
        <v>110</v>
      </c>
      <c r="B118" s="1" t="s">
        <v>111</v>
      </c>
      <c r="C118" s="1" t="s">
        <v>86</v>
      </c>
      <c r="D118" s="1">
        <v>0</v>
      </c>
    </row>
    <row r="119" spans="1:4" ht="31.5">
      <c r="A119" s="7" t="s">
        <v>112</v>
      </c>
      <c r="B119" s="1" t="s">
        <v>113</v>
      </c>
      <c r="C119" s="1" t="s">
        <v>33</v>
      </c>
      <c r="D119" s="18">
        <v>33400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2024-03-12T13:13:28Z</dcterms:modified>
  <cp:category/>
  <cp:version/>
  <cp:contentType/>
  <cp:contentStatus/>
</cp:coreProperties>
</file>