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<sst xmlns="http://schemas.openxmlformats.org/spreadsheetml/2006/main" count="363" uniqueCount="253">
  <si>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</si>
  <si>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</si>
  <si>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</si>
  <si>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</si>
  <si>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</si>
  <si>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</si>
  <si>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</si>
  <si>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</si>
  <si>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</si>
  <si>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</si>
  <si>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</si>
  <si>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</si>
  <si>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</si>
  <si>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</si>
  <si>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</si>
  <si>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</si>
  <si>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</si>
  <si>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</si>
  <si>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</si>
  <si>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</si>
  <si>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</si>
  <si>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</si>
  <si>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</si>
  <si>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</si>
  <si>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</si>
  <si>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</si>
  <si>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</si>
  <si>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</si>
  <si>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</si>
  <si>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</si>
  <si>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</si>
  <si>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</si>
  <si>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</si>
  <si>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</si>
  <si>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</si>
  <si>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</si>
  <si>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</si>
  <si>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</si>
  <si>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</si>
  <si>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</si>
  <si>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</si>
  <si>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</si>
  <si>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</si>
  <si>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</si>
  <si>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</si>
  <si>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</si>
  <si>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</si>
  <si>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</si>
  <si>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</si>
  <si>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</si>
  <si>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</si>
  <si>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</si>
  <si>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</si>
  <si>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</si>
  <si>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</si>
  <si>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</si>
  <si>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</si>
  <si>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</si>
  <si>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</si>
  <si>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</si>
  <si>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</si>
  <si>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</si>
  <si>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</si>
  <si>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</si>
  <si>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</si>
  <si>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</si>
  <si>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</si>
  <si>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</si>
  <si>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</si>
  <si>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</si>
  <si>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</si>
  <si>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</si>
  <si>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</si>
  <si>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</si>
  <si>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</si>
  <si>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</si>
  <si>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</si>
  <si>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</si>
  <si>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</si>
  <si>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</si>
  <si>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</si>
  <si>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</si>
  <si>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</si>
  <si>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</si>
  <si>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</si>
  <si>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</si>
  <si>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</si>
  <si>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</si>
  <si>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</si>
  <si>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</si>
  <si>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</si>
  <si>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</si>
  <si>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</si>
  <si>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</si>
  <si>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</si>
  <si>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</si>
  <si>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</si>
  <si>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</si>
  <si>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</si>
  <si>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</si>
  <si>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</si>
  <si>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</si>
  <si>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</si>
  <si>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</si>
  <si>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</si>
  <si>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</si>
  <si>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</si>
  <si>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</si>
  <si>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</si>
  <si>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</si>
  <si>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</si>
  <si>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</si>
  <si>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</si>
  <si>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</si>
  <si>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</si>
  <si>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</si>
  <si>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</si>
  <si>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</si>
  <si>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</si>
  <si>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</si>
  <si>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</si>
  <si>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</si>
  <si>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</si>
  <si>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</si>
  <si>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</si>
  <si>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</si>
  <si>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</si>
  <si>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</si>
  <si>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</si>
  <si>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</si>
  <si>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</si>
  <si>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</si>
  <si>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</si>
  <si>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</si>
  <si>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</si>
  <si>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</si>
  <si>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</si>
  <si>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</si>
  <si>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</si>
  <si>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</si>
  <si>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</si>
  <si>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</si>
  <si>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</si>
  <si>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</si>
  <si>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</si>
  <si>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</si>
  <si>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</si>
  <si>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</si>
  <si>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</si>
  <si>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</si>
  <si>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</si>
  <si>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</si>
  <si>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</si>
  <si>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</si>
  <si>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</si>
  <si>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</si>
  <si>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</si>
  <si>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</si>
  <si>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</si>
  <si>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</si>
  <si>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</si>
  <si>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</si>
  <si>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</si>
  <si>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</si>
  <si>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</si>
  <si>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</si>
  <si>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</si>
  <si>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</si>
  <si>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</si>
  <si>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</si>
  <si>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</si>
  <si>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</si>
  <si>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</si>
  <si>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</si>
  <si>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</si>
  <si>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</si>
  <si>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</si>
  <si>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</si>
  <si>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</si>
  <si>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</si>
  <si>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</si>
  <si>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</si>
  <si>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</si>
  <si>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</si>
  <si>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</si>
  <si>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</si>
  <si>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</si>
  <si>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</si>
  <si>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</si>
  <si>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</si>
  <si>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</si>
  <si>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</si>
  <si>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</si>
  <si>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</si>
  <si>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</si>
  <si>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</si>
  <si>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</si>
  <si>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</si>
  <si>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</si>
  <si>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</si>
  <si>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</si>
  <si>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</si>
  <si>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</si>
  <si>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</si>
  <si>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</si>
  <si>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</si>
  <si>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</si>
  <si>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</si>
  <si>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</si>
  <si>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</si>
  <si>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</si>
  <si>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</si>
  <si>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</si>
  <si>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</si>
  <si>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</si>
  <si>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</si>
  <si>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</si>
  <si>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</si>
  <si>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</si>
  <si>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</si>
  <si>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</si>
  <si>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</si>
  <si>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</si>
  <si>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</si>
  <si>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</si>
  <si>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</si>
  <si>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</si>
  <si>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</si>
  <si>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</si>
  <si>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</si>
  <si>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</si>
  <si>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</si>
  <si>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</si>
  <si>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</si>
  <si>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</si>
  <si>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</si>
  <si>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</si>
  <si>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</si>
  <si>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</si>
  <si>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Ремонт, проверка кол.автом.приборов учета тепловой энергии</t>
  </si>
  <si>
    <t>Поверка приборов учета тепловой энергии</t>
  </si>
  <si>
    <t>21.32</t>
  </si>
  <si>
    <t>21.33</t>
  </si>
  <si>
    <t>1 раз в 4 года</t>
  </si>
  <si>
    <t xml:space="preserve">     подоконники</t>
  </si>
  <si>
    <t>25.6.5</t>
  </si>
  <si>
    <t>25.6.6</t>
  </si>
  <si>
    <t>Отчет об исполнении управляющей организацией ООО "ГУК "Привокзальная" договора управления за 2023 год по дому № 11 ул. Интернациональная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</si>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</sst>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#,##0.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84" fontId="40" fillId="0" borderId="12" xfId="0" applyNumberFormat="1" applyFont="1" applyFill="1" applyBorder="1" applyAlignment="1">
      <alignment horizontal="right" vertical="center" wrapText="1"/>
    </xf>
    <xf numFmtId="179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8;&#1085;&#1090;&#1077;&#1088;&#1085;&#1072;&#1094;&#1080;&#1086;&#1085;&#1072;&#1083;&#1100;&#1085;&#1072;&#1103;,%20&#1076;.%201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818.82</v>
          </cell>
        </row>
        <row r="24">
          <cell r="D24">
            <v>-482950.7386166471</v>
          </cell>
        </row>
        <row r="25">
          <cell r="D25">
            <v>60290.98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A124">
            <v>171798.7044006263</v>
          </cell>
        </row>
        <row r="125">
          <cell r="DA125">
            <v>176026.64729919904</v>
          </cell>
        </row>
        <row r="126">
          <cell r="DA126">
            <v>42810.00616646657</v>
          </cell>
        </row>
      </sheetData>
      <sheetData sheetId="4">
        <row r="124">
          <cell r="DA124">
            <v>109663.41401801755</v>
          </cell>
        </row>
        <row r="125">
          <cell r="DA125">
            <v>112362.2158171832</v>
          </cell>
        </row>
        <row r="126">
          <cell r="DA126">
            <v>27326.698689178203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3.140625" style="11" hidden="1" customWidth="1"/>
    <col min="8" max="8" width="17.140625" style="11" hidden="1" customWidth="1"/>
    <col min="9" max="11" width="9.140625" style="11" hidden="1" customWidth="1"/>
    <col min="12" max="21" width="9.140625" style="11" customWidth="1"/>
    <col min="22" max="16384" width="9.140625" style="3" customWidth="1"/>
  </cols>
  <sheetData>
    <row r="1" ht="15.75">
      <c r="E1" s="2" t="s">
        <v>115</v>
      </c>
    </row>
    <row r="2" spans="1:21" s="6" customFormat="1" ht="33.75" customHeight="1">
      <c r="A2" s="22" t="s">
        <v>247</v>
      </c>
      <c r="B2" s="22"/>
      <c r="C2" s="22"/>
      <c r="D2" s="22"/>
      <c r="E2" s="2">
        <v>3683.4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248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249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250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818.82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'[1]по форме'!$D$24</f>
        <v>-482950.7386166471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60290.98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639987.6863906708</v>
      </c>
    </row>
    <row r="13" spans="1:4" ht="15.75">
      <c r="A13" s="7" t="s">
        <v>54</v>
      </c>
      <c r="B13" s="9" t="s">
        <v>39</v>
      </c>
      <c r="C13" s="1" t="s">
        <v>33</v>
      </c>
      <c r="D13" s="16">
        <f>'[2]ГУК 2023'!$DA$125+'[2]ГУК 2022'!$DA$125</f>
        <v>288388.8631163823</v>
      </c>
    </row>
    <row r="14" spans="1:4" ht="15.75">
      <c r="A14" s="7" t="s">
        <v>55</v>
      </c>
      <c r="B14" s="9" t="s">
        <v>40</v>
      </c>
      <c r="C14" s="1" t="s">
        <v>33</v>
      </c>
      <c r="D14" s="16">
        <f>'[2]ГУК 2023'!$DA$124+'[2]ГУК 2022'!$DA$124</f>
        <v>281462.11841864383</v>
      </c>
    </row>
    <row r="15" spans="1:4" ht="15.75">
      <c r="A15" s="7" t="s">
        <v>56</v>
      </c>
      <c r="B15" s="9" t="s">
        <v>41</v>
      </c>
      <c r="C15" s="1" t="s">
        <v>33</v>
      </c>
      <c r="D15" s="16">
        <f>'[2]ГУК 2023'!$DA$126+'[2]ГУК 2022'!$DA$126</f>
        <v>70136.70485564477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550606.2863906708</v>
      </c>
      <c r="E16" s="2">
        <v>550606.2899999999</v>
      </c>
      <c r="F16" s="2">
        <f>D16-E16</f>
        <v>-0.003609329112805426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D12-D25+D107+D123</f>
        <v>550606.2863906708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68474.36777402373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553.51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D22-D102</f>
        <v>-571513.3186166475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91952.02</v>
      </c>
      <c r="E25" s="2">
        <f>D25+F16</f>
        <v>91952.01639067089</v>
      </c>
    </row>
    <row r="26" spans="1:4" ht="35.25" customHeight="1">
      <c r="A26" s="21" t="s">
        <v>62</v>
      </c>
      <c r="B26" s="21"/>
      <c r="C26" s="21"/>
      <c r="D26" s="21"/>
    </row>
    <row r="27" spans="1:21" s="6" customFormat="1" ht="33.75" customHeight="1">
      <c r="A27" s="17" t="s">
        <v>22</v>
      </c>
      <c r="B27" s="4" t="s">
        <v>64</v>
      </c>
      <c r="C27" s="4" t="s">
        <v>127</v>
      </c>
      <c r="D27" s="12" t="s">
        <v>128</v>
      </c>
      <c r="E27" s="20" t="s">
        <v>251</v>
      </c>
      <c r="F27" s="20" t="s">
        <v>252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7" t="s">
        <v>129</v>
      </c>
      <c r="B28" s="4" t="s">
        <v>130</v>
      </c>
      <c r="C28" s="1" t="s">
        <v>27</v>
      </c>
      <c r="D28" s="13" t="s">
        <v>27</v>
      </c>
      <c r="E28" s="20"/>
      <c r="F28" s="20"/>
    </row>
    <row r="29" spans="1:8" ht="15.75">
      <c r="A29" s="7" t="s">
        <v>68</v>
      </c>
      <c r="B29" s="23" t="s">
        <v>131</v>
      </c>
      <c r="C29" s="24" t="s">
        <v>132</v>
      </c>
      <c r="D29" s="14">
        <f>E29*E$2*5+F29*E$2*7</f>
        <v>1766.5246112817204</v>
      </c>
      <c r="E29" s="25">
        <v>0.037371679389165594</v>
      </c>
      <c r="F29" s="26">
        <v>0.0418189092364763</v>
      </c>
      <c r="H29" s="19"/>
    </row>
    <row r="30" spans="1:8" ht="15.75">
      <c r="A30" s="7" t="s">
        <v>70</v>
      </c>
      <c r="B30" s="23" t="s">
        <v>118</v>
      </c>
      <c r="C30" s="24" t="s">
        <v>132</v>
      </c>
      <c r="D30" s="14">
        <f aca="true" t="shared" si="0" ref="D30:D61">E30*E$2*5+F30*E$2*7</f>
        <v>1191.4196574792736</v>
      </c>
      <c r="E30" s="25">
        <v>0.0252050569649064</v>
      </c>
      <c r="F30" s="26">
        <v>0.028204458743730263</v>
      </c>
      <c r="H30" s="19"/>
    </row>
    <row r="31" spans="1:8" ht="15.75">
      <c r="A31" s="7" t="s">
        <v>72</v>
      </c>
      <c r="B31" s="23" t="s">
        <v>133</v>
      </c>
      <c r="C31" s="24" t="s">
        <v>132</v>
      </c>
      <c r="D31" s="14">
        <f t="shared" si="0"/>
        <v>3222.8313832313097</v>
      </c>
      <c r="E31" s="25">
        <v>0.0681805509021882</v>
      </c>
      <c r="F31" s="26">
        <v>0.0762940364595486</v>
      </c>
      <c r="H31" s="19"/>
    </row>
    <row r="32" spans="1:8" ht="15.75">
      <c r="A32" s="7" t="s">
        <v>122</v>
      </c>
      <c r="B32" s="23" t="s">
        <v>0</v>
      </c>
      <c r="C32" s="24" t="s">
        <v>132</v>
      </c>
      <c r="D32" s="14">
        <f t="shared" si="0"/>
        <v>33342.23626572305</v>
      </c>
      <c r="E32" s="25">
        <v>0.7053710748679144</v>
      </c>
      <c r="F32" s="26">
        <v>0.7893102327771963</v>
      </c>
      <c r="H32" s="19"/>
    </row>
    <row r="33" spans="1:21" s="6" customFormat="1" ht="15.75">
      <c r="A33" s="7" t="s">
        <v>124</v>
      </c>
      <c r="B33" s="23" t="s">
        <v>134</v>
      </c>
      <c r="C33" s="24" t="s">
        <v>132</v>
      </c>
      <c r="D33" s="14">
        <f t="shared" si="0"/>
        <v>3851.051125760734</v>
      </c>
      <c r="E33" s="25">
        <v>0.0814708422764586</v>
      </c>
      <c r="F33" s="26">
        <v>0.09116587250735717</v>
      </c>
      <c r="G33" s="5"/>
      <c r="H33" s="1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8" ht="15.75">
      <c r="A34" s="7" t="s">
        <v>76</v>
      </c>
      <c r="B34" s="23" t="s">
        <v>119</v>
      </c>
      <c r="C34" s="24" t="s">
        <v>132</v>
      </c>
      <c r="D34" s="14">
        <f t="shared" si="0"/>
        <v>20.60487493718959</v>
      </c>
      <c r="E34" s="25">
        <v>0.000435906058194</v>
      </c>
      <c r="F34" s="26">
        <v>0.000487778879119086</v>
      </c>
      <c r="H34" s="19"/>
    </row>
    <row r="35" spans="1:8" ht="15.75">
      <c r="A35" s="7" t="s">
        <v>78</v>
      </c>
      <c r="B35" s="23" t="s">
        <v>15</v>
      </c>
      <c r="C35" s="24" t="s">
        <v>132</v>
      </c>
      <c r="D35" s="14">
        <f t="shared" si="0"/>
        <v>10704.053153950736</v>
      </c>
      <c r="E35" s="25">
        <v>0.226449402447775</v>
      </c>
      <c r="F35" s="26">
        <v>0.25339688133906024</v>
      </c>
      <c r="H35" s="19"/>
    </row>
    <row r="36" spans="1:8" ht="31.5">
      <c r="A36" s="7" t="s">
        <v>80</v>
      </c>
      <c r="B36" s="23" t="s">
        <v>135</v>
      </c>
      <c r="C36" s="24" t="s">
        <v>132</v>
      </c>
      <c r="D36" s="14">
        <f t="shared" si="0"/>
        <v>47.79186270153696</v>
      </c>
      <c r="E36" s="25">
        <v>0.00101105988497775</v>
      </c>
      <c r="F36" s="26">
        <v>0.0011313760112901022</v>
      </c>
      <c r="H36" s="19"/>
    </row>
    <row r="37" spans="1:8" ht="15.75">
      <c r="A37" s="7" t="s">
        <v>81</v>
      </c>
      <c r="B37" s="23" t="s">
        <v>136</v>
      </c>
      <c r="C37" s="24" t="s">
        <v>132</v>
      </c>
      <c r="D37" s="14">
        <f t="shared" si="0"/>
        <v>8218.94119786264</v>
      </c>
      <c r="E37" s="25">
        <v>0.17387566151261669</v>
      </c>
      <c r="F37" s="26">
        <v>0.19456686523261807</v>
      </c>
      <c r="H37" s="19"/>
    </row>
    <row r="38" spans="1:8" ht="15.75">
      <c r="A38" s="7" t="s">
        <v>126</v>
      </c>
      <c r="B38" s="23" t="s">
        <v>137</v>
      </c>
      <c r="C38" s="24" t="s">
        <v>132</v>
      </c>
      <c r="D38" s="14">
        <f t="shared" si="0"/>
        <v>20023.187870559985</v>
      </c>
      <c r="E38" s="25">
        <v>0.42360018800115107</v>
      </c>
      <c r="F38" s="26">
        <v>0.47400861037328806</v>
      </c>
      <c r="H38" s="19"/>
    </row>
    <row r="39" spans="1:8" ht="31.5">
      <c r="A39" s="7" t="s">
        <v>82</v>
      </c>
      <c r="B39" s="23" t="s">
        <v>139</v>
      </c>
      <c r="C39" s="24" t="s">
        <v>132</v>
      </c>
      <c r="D39" s="14">
        <f t="shared" si="0"/>
        <v>301.85374920172023</v>
      </c>
      <c r="E39" s="25">
        <v>0.0063858615190192</v>
      </c>
      <c r="F39" s="26">
        <v>0.007145779039782484</v>
      </c>
      <c r="H39" s="19"/>
    </row>
    <row r="40" spans="1:8" ht="31.5">
      <c r="A40" s="7" t="s">
        <v>138</v>
      </c>
      <c r="B40" s="23" t="s">
        <v>141</v>
      </c>
      <c r="C40" s="24" t="s">
        <v>132</v>
      </c>
      <c r="D40" s="14">
        <f t="shared" si="0"/>
        <v>919.6070155995142</v>
      </c>
      <c r="E40" s="25">
        <v>0.01945472954723055</v>
      </c>
      <c r="F40" s="26">
        <v>0.021769842363350986</v>
      </c>
      <c r="H40" s="19"/>
    </row>
    <row r="41" spans="1:8" ht="31.5">
      <c r="A41" s="7" t="s">
        <v>140</v>
      </c>
      <c r="B41" s="23" t="s">
        <v>143</v>
      </c>
      <c r="C41" s="24" t="s">
        <v>132</v>
      </c>
      <c r="D41" s="14">
        <f t="shared" si="0"/>
        <v>5517.6420935970855</v>
      </c>
      <c r="E41" s="25">
        <v>0.1167283772833833</v>
      </c>
      <c r="F41" s="26">
        <v>0.13061905418010591</v>
      </c>
      <c r="H41" s="19"/>
    </row>
    <row r="42" spans="1:8" ht="15.75">
      <c r="A42" s="7" t="s">
        <v>142</v>
      </c>
      <c r="B42" s="23" t="s">
        <v>145</v>
      </c>
      <c r="C42" s="24" t="s">
        <v>132</v>
      </c>
      <c r="D42" s="14">
        <f t="shared" si="0"/>
        <v>9991.475564334374</v>
      </c>
      <c r="E42" s="25">
        <v>0.21137448016875554</v>
      </c>
      <c r="F42" s="26">
        <v>0.23652804330883745</v>
      </c>
      <c r="H42" s="19"/>
    </row>
    <row r="43" spans="1:8" ht="15.75">
      <c r="A43" s="7" t="s">
        <v>144</v>
      </c>
      <c r="B43" s="23" t="s">
        <v>147</v>
      </c>
      <c r="C43" s="24" t="s">
        <v>132</v>
      </c>
      <c r="D43" s="14">
        <f t="shared" si="0"/>
        <v>18259.753990518842</v>
      </c>
      <c r="E43" s="25">
        <v>0.38629389452071455</v>
      </c>
      <c r="F43" s="26">
        <v>0.4322628679686796</v>
      </c>
      <c r="H43" s="19"/>
    </row>
    <row r="44" spans="1:8" ht="15.75">
      <c r="A44" s="7" t="s">
        <v>146</v>
      </c>
      <c r="B44" s="23" t="s">
        <v>120</v>
      </c>
      <c r="C44" s="24" t="s">
        <v>132</v>
      </c>
      <c r="D44" s="14">
        <f t="shared" si="0"/>
        <v>10066.568886327688</v>
      </c>
      <c r="E44" s="25">
        <v>0.21296311558084036</v>
      </c>
      <c r="F44" s="26">
        <v>0.23830572633496036</v>
      </c>
      <c r="H44" s="19"/>
    </row>
    <row r="45" spans="1:8" ht="31.5">
      <c r="A45" s="7" t="s">
        <v>148</v>
      </c>
      <c r="B45" s="23" t="s">
        <v>238</v>
      </c>
      <c r="C45" s="24" t="s">
        <v>132</v>
      </c>
      <c r="D45" s="14">
        <f t="shared" si="0"/>
        <v>281.42825018378113</v>
      </c>
      <c r="E45" s="25">
        <v>0.00595375024483305</v>
      </c>
      <c r="F45" s="26">
        <v>0.006662246523968183</v>
      </c>
      <c r="H45" s="19"/>
    </row>
    <row r="46" spans="1:8" ht="15.75">
      <c r="A46" s="7" t="s">
        <v>150</v>
      </c>
      <c r="B46" s="23" t="s">
        <v>149</v>
      </c>
      <c r="C46" s="24" t="s">
        <v>132</v>
      </c>
      <c r="D46" s="14">
        <f t="shared" si="0"/>
        <v>2413.803863128046</v>
      </c>
      <c r="E46" s="25">
        <v>0.051065183867265454</v>
      </c>
      <c r="F46" s="26">
        <v>0.05714194074747004</v>
      </c>
      <c r="H46" s="19"/>
    </row>
    <row r="47" spans="1:8" ht="15.75">
      <c r="A47" s="7" t="s">
        <v>151</v>
      </c>
      <c r="B47" s="23" t="s">
        <v>14</v>
      </c>
      <c r="C47" s="24" t="s">
        <v>132</v>
      </c>
      <c r="D47" s="14">
        <f t="shared" si="0"/>
        <v>39715.61026261436</v>
      </c>
      <c r="E47" s="25">
        <v>0.8402028729181268</v>
      </c>
      <c r="F47" s="26">
        <v>0.9401870147953839</v>
      </c>
      <c r="H47" s="19"/>
    </row>
    <row r="48" spans="1:8" ht="31.5">
      <c r="A48" s="7" t="s">
        <v>153</v>
      </c>
      <c r="B48" s="23" t="s">
        <v>152</v>
      </c>
      <c r="C48" s="24" t="s">
        <v>132</v>
      </c>
      <c r="D48" s="14">
        <f t="shared" si="0"/>
        <v>4131.334660670226</v>
      </c>
      <c r="E48" s="25">
        <v>0.08740037551805864</v>
      </c>
      <c r="F48" s="26">
        <v>0.09780102020470761</v>
      </c>
      <c r="H48" s="19"/>
    </row>
    <row r="49" spans="1:8" ht="31.5">
      <c r="A49" s="7" t="s">
        <v>155</v>
      </c>
      <c r="B49" s="23" t="s">
        <v>154</v>
      </c>
      <c r="C49" s="24" t="s">
        <v>132</v>
      </c>
      <c r="D49" s="14">
        <f t="shared" si="0"/>
        <v>8993.05490210011</v>
      </c>
      <c r="E49" s="25">
        <v>0.19025240994893294</v>
      </c>
      <c r="F49" s="26">
        <v>0.21289244673285596</v>
      </c>
      <c r="H49" s="19"/>
    </row>
    <row r="50" spans="1:8" ht="31.5">
      <c r="A50" s="7" t="s">
        <v>157</v>
      </c>
      <c r="B50" s="23" t="s">
        <v>156</v>
      </c>
      <c r="C50" s="24" t="s">
        <v>132</v>
      </c>
      <c r="D50" s="14">
        <f t="shared" si="0"/>
        <v>3285.5045444985944</v>
      </c>
      <c r="E50" s="25">
        <v>0.06950643182919496</v>
      </c>
      <c r="F50" s="26">
        <v>0.07777769721686915</v>
      </c>
      <c r="H50" s="19"/>
    </row>
    <row r="51" spans="1:8" ht="31.5">
      <c r="A51" s="7" t="s">
        <v>159</v>
      </c>
      <c r="B51" s="23" t="s">
        <v>158</v>
      </c>
      <c r="C51" s="24" t="s">
        <v>132</v>
      </c>
      <c r="D51" s="14">
        <f t="shared" si="0"/>
        <v>6359.0650559627065</v>
      </c>
      <c r="E51" s="25">
        <v>0.13452908550979994</v>
      </c>
      <c r="F51" s="26">
        <v>0.15053804668546614</v>
      </c>
      <c r="H51" s="19"/>
    </row>
    <row r="52" spans="1:8" ht="15.75">
      <c r="A52" s="7" t="s">
        <v>161</v>
      </c>
      <c r="B52" s="23" t="s">
        <v>160</v>
      </c>
      <c r="C52" s="24" t="s">
        <v>132</v>
      </c>
      <c r="D52" s="14">
        <f t="shared" si="0"/>
        <v>5319.663586908922</v>
      </c>
      <c r="E52" s="25">
        <v>0.11254004657423596</v>
      </c>
      <c r="F52" s="26">
        <v>0.12593231211657002</v>
      </c>
      <c r="H52" s="19"/>
    </row>
    <row r="53" spans="1:8" ht="15.75">
      <c r="A53" s="7" t="s">
        <v>162</v>
      </c>
      <c r="B53" s="23" t="s">
        <v>116</v>
      </c>
      <c r="C53" s="24" t="s">
        <v>132</v>
      </c>
      <c r="D53" s="14">
        <f t="shared" si="0"/>
        <v>4561.919311093774</v>
      </c>
      <c r="E53" s="25">
        <v>0.09650960128415159</v>
      </c>
      <c r="F53" s="26">
        <v>0.10799424383696563</v>
      </c>
      <c r="H53" s="19"/>
    </row>
    <row r="54" spans="1:8" ht="15.75">
      <c r="A54" s="7" t="s">
        <v>164</v>
      </c>
      <c r="B54" s="23" t="s">
        <v>163</v>
      </c>
      <c r="C54" s="24" t="s">
        <v>132</v>
      </c>
      <c r="D54" s="14">
        <f t="shared" si="0"/>
        <v>1292.7841950175034</v>
      </c>
      <c r="E54" s="25">
        <v>0.027349472601188547</v>
      </c>
      <c r="F54" s="26">
        <v>0.030604059840729985</v>
      </c>
      <c r="H54" s="19"/>
    </row>
    <row r="55" spans="1:8" ht="31.5">
      <c r="A55" s="7" t="s">
        <v>166</v>
      </c>
      <c r="B55" s="23" t="s">
        <v>165</v>
      </c>
      <c r="C55" s="24" t="s">
        <v>132</v>
      </c>
      <c r="D55" s="14">
        <f t="shared" si="0"/>
        <v>16518.642058326317</v>
      </c>
      <c r="E55" s="25">
        <v>0.34945983260332153</v>
      </c>
      <c r="F55" s="26">
        <v>0.3910455526831168</v>
      </c>
      <c r="H55" s="19"/>
    </row>
    <row r="56" spans="1:8" ht="15.75">
      <c r="A56" s="7" t="s">
        <v>167</v>
      </c>
      <c r="B56" s="23" t="s">
        <v>168</v>
      </c>
      <c r="C56" s="24" t="s">
        <v>132</v>
      </c>
      <c r="D56" s="14">
        <f t="shared" si="0"/>
        <v>1717.0729114324658</v>
      </c>
      <c r="E56" s="25">
        <v>0.0363255048495</v>
      </c>
      <c r="F56" s="26">
        <v>0.0406482399265905</v>
      </c>
      <c r="H56" s="19"/>
    </row>
    <row r="57" spans="1:8" ht="15.75">
      <c r="A57" s="7" t="s">
        <v>169</v>
      </c>
      <c r="B57" s="23" t="s">
        <v>170</v>
      </c>
      <c r="C57" s="24" t="s">
        <v>171</v>
      </c>
      <c r="D57" s="14">
        <f t="shared" si="0"/>
        <v>11772.366352308414</v>
      </c>
      <c r="E57" s="25">
        <v>0.24905008294849532</v>
      </c>
      <c r="F57" s="26">
        <v>0.27868704281936624</v>
      </c>
      <c r="H57" s="19"/>
    </row>
    <row r="58" spans="1:8" ht="15.75">
      <c r="A58" s="7" t="s">
        <v>172</v>
      </c>
      <c r="B58" s="23" t="s">
        <v>173</v>
      </c>
      <c r="C58" s="24" t="s">
        <v>6</v>
      </c>
      <c r="D58" s="14">
        <f t="shared" si="0"/>
        <v>11914.425517847594</v>
      </c>
      <c r="E58" s="25">
        <v>0.25205541304971063</v>
      </c>
      <c r="F58" s="26">
        <v>0.2820500072026262</v>
      </c>
      <c r="H58" s="19"/>
    </row>
    <row r="59" spans="1:21" s="6" customFormat="1" ht="24.75" customHeight="1">
      <c r="A59" s="7" t="s">
        <v>174</v>
      </c>
      <c r="B59" s="23" t="s">
        <v>239</v>
      </c>
      <c r="C59" s="24" t="s">
        <v>6</v>
      </c>
      <c r="D59" s="14">
        <f t="shared" si="0"/>
        <v>17617.62595740681</v>
      </c>
      <c r="E59" s="25">
        <v>0.3727093665571632</v>
      </c>
      <c r="F59" s="26">
        <v>0.4170617811774656</v>
      </c>
      <c r="G59" s="5"/>
      <c r="H59" s="1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6" customFormat="1" ht="24.75" customHeight="1">
      <c r="A60" s="7" t="s">
        <v>241</v>
      </c>
      <c r="B60" s="23" t="s">
        <v>240</v>
      </c>
      <c r="C60" s="24" t="s">
        <v>243</v>
      </c>
      <c r="D60" s="14">
        <f t="shared" si="0"/>
        <v>7418.785221135112</v>
      </c>
      <c r="E60" s="25">
        <v>0.15694797625274973</v>
      </c>
      <c r="F60" s="26">
        <v>0.17562478542682694</v>
      </c>
      <c r="G60" s="5"/>
      <c r="H60" s="1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6" customFormat="1" ht="24.75" customHeight="1">
      <c r="A61" s="7" t="s">
        <v>242</v>
      </c>
      <c r="B61" s="23" t="s">
        <v>175</v>
      </c>
      <c r="C61" s="24" t="s">
        <v>243</v>
      </c>
      <c r="D61" s="14">
        <f t="shared" si="0"/>
        <v>5880.001713673051</v>
      </c>
      <c r="E61" s="25">
        <v>0.12439426965678946</v>
      </c>
      <c r="F61" s="26">
        <v>0.13919718774594741</v>
      </c>
      <c r="G61" s="5"/>
      <c r="H61" s="1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8" ht="15.75">
      <c r="A62" s="17" t="s">
        <v>176</v>
      </c>
      <c r="B62" s="27" t="s">
        <v>177</v>
      </c>
      <c r="C62" s="1" t="s">
        <v>27</v>
      </c>
      <c r="D62" s="13" t="s">
        <v>27</v>
      </c>
      <c r="E62" s="25"/>
      <c r="F62" s="26"/>
      <c r="H62" s="19"/>
    </row>
    <row r="63" spans="1:8" ht="31.5">
      <c r="A63" s="7" t="s">
        <v>178</v>
      </c>
      <c r="B63" s="23" t="s">
        <v>179</v>
      </c>
      <c r="C63" s="1" t="s">
        <v>27</v>
      </c>
      <c r="D63" s="13" t="s">
        <v>27</v>
      </c>
      <c r="E63" s="25"/>
      <c r="F63" s="26"/>
      <c r="H63" s="19"/>
    </row>
    <row r="64" spans="1:8" ht="31.5">
      <c r="A64" s="7" t="s">
        <v>180</v>
      </c>
      <c r="B64" s="23" t="s">
        <v>8</v>
      </c>
      <c r="C64" s="28" t="s">
        <v>181</v>
      </c>
      <c r="D64" s="14">
        <f aca="true" t="shared" si="1" ref="D64:D71">E64*E$2*5+F64*E$2*7</f>
        <v>9100.48643059207</v>
      </c>
      <c r="E64" s="25">
        <v>0.19252517570235</v>
      </c>
      <c r="F64" s="26">
        <v>0.21543567161092966</v>
      </c>
      <c r="H64" s="19"/>
    </row>
    <row r="65" spans="1:8" ht="31.5">
      <c r="A65" s="7" t="s">
        <v>182</v>
      </c>
      <c r="B65" s="23" t="s">
        <v>183</v>
      </c>
      <c r="C65" s="28" t="s">
        <v>11</v>
      </c>
      <c r="D65" s="14">
        <f t="shared" si="1"/>
        <v>17227.964878039074</v>
      </c>
      <c r="E65" s="25">
        <v>0.36446589865665</v>
      </c>
      <c r="F65" s="26">
        <v>0.4078373405967914</v>
      </c>
      <c r="H65" s="19"/>
    </row>
    <row r="66" spans="1:8" ht="15.75">
      <c r="A66" s="7" t="s">
        <v>184</v>
      </c>
      <c r="B66" s="23" t="s">
        <v>185</v>
      </c>
      <c r="C66" s="28" t="s">
        <v>10</v>
      </c>
      <c r="D66" s="14">
        <f t="shared" si="1"/>
        <v>4407.153806009995</v>
      </c>
      <c r="E66" s="25">
        <v>0.09323546244705</v>
      </c>
      <c r="F66" s="26">
        <v>0.10433048247824894</v>
      </c>
      <c r="H66" s="19"/>
    </row>
    <row r="67" spans="1:21" s="6" customFormat="1" ht="25.5" customHeight="1">
      <c r="A67" s="7" t="s">
        <v>186</v>
      </c>
      <c r="B67" s="23" t="s">
        <v>13</v>
      </c>
      <c r="C67" s="28" t="s">
        <v>10</v>
      </c>
      <c r="D67" s="14">
        <f t="shared" si="1"/>
        <v>9043.250666877651</v>
      </c>
      <c r="E67" s="25">
        <v>0.1913143255407</v>
      </c>
      <c r="F67" s="26">
        <v>0.2140807302800433</v>
      </c>
      <c r="G67" s="5"/>
      <c r="H67" s="1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8" ht="15.75">
      <c r="A68" s="7" t="s">
        <v>187</v>
      </c>
      <c r="B68" s="23" t="s">
        <v>121</v>
      </c>
      <c r="C68" s="28" t="s">
        <v>132</v>
      </c>
      <c r="D68" s="14">
        <f t="shared" si="1"/>
        <v>2346.666312291037</v>
      </c>
      <c r="E68" s="25">
        <v>0.04964485662765</v>
      </c>
      <c r="F68" s="26">
        <v>0.05555259456634035</v>
      </c>
      <c r="H68" s="19"/>
    </row>
    <row r="69" spans="1:8" ht="31.5">
      <c r="A69" s="7" t="s">
        <v>188</v>
      </c>
      <c r="B69" s="23" t="s">
        <v>189</v>
      </c>
      <c r="C69" s="28" t="s">
        <v>132</v>
      </c>
      <c r="D69" s="14">
        <f t="shared" si="1"/>
        <v>12362.924962313753</v>
      </c>
      <c r="E69" s="25">
        <v>0.2615436349164</v>
      </c>
      <c r="F69" s="26">
        <v>0.2926673274714516</v>
      </c>
      <c r="H69" s="19"/>
    </row>
    <row r="70" spans="1:8" ht="15.75">
      <c r="A70" s="7" t="s">
        <v>190</v>
      </c>
      <c r="B70" s="23" t="s">
        <v>191</v>
      </c>
      <c r="C70" s="28" t="s">
        <v>9</v>
      </c>
      <c r="D70" s="14">
        <f t="shared" si="1"/>
        <v>2518.3736034342824</v>
      </c>
      <c r="E70" s="25">
        <v>0.05327740711259999</v>
      </c>
      <c r="F70" s="26">
        <v>0.05961741855899939</v>
      </c>
      <c r="H70" s="19"/>
    </row>
    <row r="71" spans="1:8" ht="15.75">
      <c r="A71" s="7" t="s">
        <v>192</v>
      </c>
      <c r="B71" s="23" t="s">
        <v>193</v>
      </c>
      <c r="C71" s="28" t="s">
        <v>7</v>
      </c>
      <c r="D71" s="14">
        <f t="shared" si="1"/>
        <v>1946.0159662901283</v>
      </c>
      <c r="E71" s="25">
        <v>0.04116890549610001</v>
      </c>
      <c r="F71" s="26">
        <v>0.04606800525013591</v>
      </c>
      <c r="H71" s="19"/>
    </row>
    <row r="72" spans="1:8" ht="31.5">
      <c r="A72" s="7" t="s">
        <v>71</v>
      </c>
      <c r="B72" s="23" t="s">
        <v>194</v>
      </c>
      <c r="C72" s="1" t="s">
        <v>27</v>
      </c>
      <c r="D72" s="13" t="s">
        <v>27</v>
      </c>
      <c r="E72" s="25"/>
      <c r="F72" s="26"/>
      <c r="H72" s="19"/>
    </row>
    <row r="73" spans="1:21" s="6" customFormat="1" ht="32.25" customHeight="1">
      <c r="A73" s="7" t="s">
        <v>195</v>
      </c>
      <c r="B73" s="23" t="s">
        <v>196</v>
      </c>
      <c r="C73" s="28" t="s">
        <v>11</v>
      </c>
      <c r="D73" s="14">
        <f aca="true" t="shared" si="2" ref="D73:D78">E73*E$2*5+F73*E$2*7</f>
        <v>15339.18467546336</v>
      </c>
      <c r="E73" s="25">
        <v>0.3245078433222</v>
      </c>
      <c r="F73" s="26">
        <v>0.3631242766775418</v>
      </c>
      <c r="G73" s="5"/>
      <c r="H73" s="1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8" ht="15.75">
      <c r="A74" s="7" t="s">
        <v>197</v>
      </c>
      <c r="B74" s="23" t="s">
        <v>198</v>
      </c>
      <c r="C74" s="28" t="s">
        <v>11</v>
      </c>
      <c r="D74" s="14">
        <f t="shared" si="2"/>
        <v>36745.360304654765</v>
      </c>
      <c r="E74" s="25">
        <v>0.7773658037793</v>
      </c>
      <c r="F74" s="26">
        <v>0.8698723344290367</v>
      </c>
      <c r="H74" s="19"/>
    </row>
    <row r="75" spans="1:8" ht="15.75">
      <c r="A75" s="7" t="s">
        <v>199</v>
      </c>
      <c r="B75" s="23" t="s">
        <v>117</v>
      </c>
      <c r="C75" s="28" t="s">
        <v>200</v>
      </c>
      <c r="D75" s="14">
        <f t="shared" si="2"/>
        <v>3262.4385317216847</v>
      </c>
      <c r="E75" s="25">
        <v>0.06901845921405</v>
      </c>
      <c r="F75" s="26">
        <v>0.07723165586052196</v>
      </c>
      <c r="H75" s="19"/>
    </row>
    <row r="76" spans="1:8" ht="15.75">
      <c r="A76" s="7" t="s">
        <v>201</v>
      </c>
      <c r="B76" s="23" t="s">
        <v>202</v>
      </c>
      <c r="C76" s="28" t="s">
        <v>9</v>
      </c>
      <c r="D76" s="14">
        <f t="shared" si="2"/>
        <v>1373.6583291459724</v>
      </c>
      <c r="E76" s="25">
        <v>0.029060403879600002</v>
      </c>
      <c r="F76" s="26">
        <v>0.0325185919412724</v>
      </c>
      <c r="H76" s="19"/>
    </row>
    <row r="77" spans="1:8" ht="15.75">
      <c r="A77" s="7" t="s">
        <v>203</v>
      </c>
      <c r="B77" s="23" t="s">
        <v>204</v>
      </c>
      <c r="C77" s="28" t="s">
        <v>12</v>
      </c>
      <c r="D77" s="14">
        <f t="shared" si="2"/>
        <v>16254.956894894007</v>
      </c>
      <c r="E77" s="25">
        <v>0.3438814459085999</v>
      </c>
      <c r="F77" s="26">
        <v>0.38480333797172334</v>
      </c>
      <c r="H77" s="19"/>
    </row>
    <row r="78" spans="1:8" ht="15.75">
      <c r="A78" s="7" t="s">
        <v>205</v>
      </c>
      <c r="B78" s="23" t="s">
        <v>206</v>
      </c>
      <c r="C78" s="28" t="s">
        <v>11</v>
      </c>
      <c r="D78" s="14">
        <f t="shared" si="2"/>
        <v>686.8291645729862</v>
      </c>
      <c r="E78" s="25">
        <v>0.014530201939800001</v>
      </c>
      <c r="F78" s="26">
        <v>0.0162592959706362</v>
      </c>
      <c r="H78" s="19"/>
    </row>
    <row r="79" spans="1:21" s="6" customFormat="1" ht="15.75">
      <c r="A79" s="17" t="s">
        <v>207</v>
      </c>
      <c r="B79" s="27" t="s">
        <v>208</v>
      </c>
      <c r="C79" s="1" t="s">
        <v>27</v>
      </c>
      <c r="D79" s="13" t="s">
        <v>27</v>
      </c>
      <c r="E79" s="25"/>
      <c r="F79" s="26"/>
      <c r="G79" s="5"/>
      <c r="H79" s="1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8" ht="15.75">
      <c r="A80" s="7" t="s">
        <v>65</v>
      </c>
      <c r="B80" s="29" t="s">
        <v>2</v>
      </c>
      <c r="C80" s="24" t="s">
        <v>209</v>
      </c>
      <c r="D80" s="14">
        <f>E80*E$2*5+F80*E$2*7</f>
        <v>2764.945273515985</v>
      </c>
      <c r="E80" s="25">
        <v>0.0584937496089882</v>
      </c>
      <c r="F80" s="26">
        <v>0.06545450581245779</v>
      </c>
      <c r="G80" s="5"/>
      <c r="H80" s="19"/>
    </row>
    <row r="81" spans="1:8" ht="15.75">
      <c r="A81" s="7" t="s">
        <v>210</v>
      </c>
      <c r="B81" s="29" t="s">
        <v>3</v>
      </c>
      <c r="C81" s="24" t="s">
        <v>132</v>
      </c>
      <c r="D81" s="14">
        <f>E81*E$2*5+F81*E$2*7</f>
        <v>1703.0501493224342</v>
      </c>
      <c r="E81" s="25">
        <v>0.03602884655989575</v>
      </c>
      <c r="F81" s="26">
        <v>0.040316279300523346</v>
      </c>
      <c r="H81" s="19"/>
    </row>
    <row r="82" spans="1:8" ht="31.5">
      <c r="A82" s="17" t="s">
        <v>211</v>
      </c>
      <c r="B82" s="27" t="s">
        <v>212</v>
      </c>
      <c r="C82" s="1" t="s">
        <v>27</v>
      </c>
      <c r="D82" s="13" t="s">
        <v>27</v>
      </c>
      <c r="E82" s="25"/>
      <c r="F82" s="26"/>
      <c r="H82" s="19"/>
    </row>
    <row r="83" spans="1:8" ht="31.5">
      <c r="A83" s="7" t="s">
        <v>66</v>
      </c>
      <c r="B83" s="30" t="s">
        <v>213</v>
      </c>
      <c r="C83" s="1" t="s">
        <v>214</v>
      </c>
      <c r="D83" s="14">
        <f>E83*E$2*5+F83*E$2*7</f>
        <v>1255.9243631854197</v>
      </c>
      <c r="E83" s="25">
        <v>0.02656968509708595</v>
      </c>
      <c r="F83" s="26">
        <v>0.029731477623639178</v>
      </c>
      <c r="H83" s="19"/>
    </row>
    <row r="84" spans="1:21" s="6" customFormat="1" ht="15.75">
      <c r="A84" s="7" t="s">
        <v>73</v>
      </c>
      <c r="B84" s="30" t="s">
        <v>215</v>
      </c>
      <c r="C84" s="28" t="s">
        <v>132</v>
      </c>
      <c r="D84" s="14">
        <f>E84*E$2*5+F84*E$2*7</f>
        <v>3567.5623880832336</v>
      </c>
      <c r="E84" s="25">
        <v>0.07547350142580614</v>
      </c>
      <c r="F84" s="26">
        <v>0.08445484809547707</v>
      </c>
      <c r="G84" s="11"/>
      <c r="H84" s="1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8" ht="15.75">
      <c r="A85" s="17" t="s">
        <v>216</v>
      </c>
      <c r="B85" s="27" t="s">
        <v>217</v>
      </c>
      <c r="C85" s="1" t="s">
        <v>27</v>
      </c>
      <c r="D85" s="13" t="s">
        <v>27</v>
      </c>
      <c r="E85" s="25"/>
      <c r="F85" s="26"/>
      <c r="G85" s="5"/>
      <c r="H85" s="19"/>
    </row>
    <row r="86" spans="1:8" ht="31.5">
      <c r="A86" s="7" t="s">
        <v>67</v>
      </c>
      <c r="B86" s="23" t="s">
        <v>218</v>
      </c>
      <c r="C86" s="28" t="s">
        <v>5</v>
      </c>
      <c r="D86" s="14">
        <f>E86*E$2*5+F86*E$2*7</f>
        <v>35056.905275079516</v>
      </c>
      <c r="E86" s="25">
        <v>0.7416457240106251</v>
      </c>
      <c r="F86" s="26">
        <v>0.8299015651678895</v>
      </c>
      <c r="H86" s="19"/>
    </row>
    <row r="87" spans="1:8" ht="31.5">
      <c r="A87" s="7" t="s">
        <v>219</v>
      </c>
      <c r="B87" s="23" t="s">
        <v>220</v>
      </c>
      <c r="C87" s="28" t="s">
        <v>10</v>
      </c>
      <c r="D87" s="14">
        <f>E87*E$2*5+F87*E$2*7</f>
        <v>15991.672381807693</v>
      </c>
      <c r="E87" s="25">
        <v>0.3383115351650099</v>
      </c>
      <c r="F87" s="26">
        <v>0.3785706078496461</v>
      </c>
      <c r="H87" s="19"/>
    </row>
    <row r="88" spans="1:8" ht="15.75">
      <c r="A88" s="7" t="s">
        <v>74</v>
      </c>
      <c r="B88" s="23" t="s">
        <v>221</v>
      </c>
      <c r="C88" s="28" t="s">
        <v>6</v>
      </c>
      <c r="D88" s="14">
        <f>E88*E$2*5+F88*E$2*7</f>
        <v>2672.910165463205</v>
      </c>
      <c r="E88" s="25">
        <v>0.056546702549055</v>
      </c>
      <c r="F88" s="26">
        <v>0.06327576015239254</v>
      </c>
      <c r="H88" s="19"/>
    </row>
    <row r="89" spans="1:8" ht="15.75">
      <c r="A89" s="7" t="s">
        <v>123</v>
      </c>
      <c r="B89" s="23" t="s">
        <v>222</v>
      </c>
      <c r="C89" s="28" t="s">
        <v>12</v>
      </c>
      <c r="D89" s="14">
        <f>E89*E$2*5+F89*E$2*7</f>
        <v>1448.0648219747127</v>
      </c>
      <c r="E89" s="25">
        <v>0.030634509089745</v>
      </c>
      <c r="F89" s="26">
        <v>0.034280015671424656</v>
      </c>
      <c r="H89" s="19"/>
    </row>
    <row r="90" spans="1:21" s="6" customFormat="1" ht="15.75">
      <c r="A90" s="7" t="s">
        <v>125</v>
      </c>
      <c r="B90" s="23" t="s">
        <v>223</v>
      </c>
      <c r="C90" s="28" t="s">
        <v>79</v>
      </c>
      <c r="D90" s="14">
        <f>E90*E$2*5+F90*E$2*7</f>
        <v>286.1788185720776</v>
      </c>
      <c r="E90" s="25">
        <v>0.00605425080825</v>
      </c>
      <c r="F90" s="26">
        <v>0.006774706654431749</v>
      </c>
      <c r="G90" s="5"/>
      <c r="H90" s="1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8" ht="15.75">
      <c r="A91" s="7" t="s">
        <v>77</v>
      </c>
      <c r="B91" s="23" t="s">
        <v>224</v>
      </c>
      <c r="C91" s="1" t="s">
        <v>27</v>
      </c>
      <c r="D91" s="13" t="s">
        <v>27</v>
      </c>
      <c r="E91" s="25"/>
      <c r="F91" s="26"/>
      <c r="H91" s="19"/>
    </row>
    <row r="92" spans="1:8" ht="15.75">
      <c r="A92" s="7" t="s">
        <v>225</v>
      </c>
      <c r="B92" s="29" t="s">
        <v>226</v>
      </c>
      <c r="C92" s="28" t="s">
        <v>79</v>
      </c>
      <c r="D92" s="14">
        <f aca="true" t="shared" si="3" ref="D92:D97">E92*E$2*5+F92*E$2*7</f>
        <v>131.64225654315567</v>
      </c>
      <c r="E92" s="25">
        <v>0.0027849553717949997</v>
      </c>
      <c r="F92" s="26">
        <v>0.0031163650610386046</v>
      </c>
      <c r="H92" s="19"/>
    </row>
    <row r="93" spans="1:8" ht="15.75">
      <c r="A93" s="7" t="s">
        <v>227</v>
      </c>
      <c r="B93" s="29" t="s">
        <v>244</v>
      </c>
      <c r="C93" s="28" t="s">
        <v>79</v>
      </c>
      <c r="D93" s="14">
        <f t="shared" si="3"/>
        <v>11.447152742883105</v>
      </c>
      <c r="E93" s="25">
        <v>0.00024217003233000003</v>
      </c>
      <c r="F93" s="26">
        <v>0.00027098826617727</v>
      </c>
      <c r="H93" s="19"/>
    </row>
    <row r="94" spans="1:8" ht="15.75">
      <c r="A94" s="7" t="s">
        <v>229</v>
      </c>
      <c r="B94" s="29" t="s">
        <v>244</v>
      </c>
      <c r="C94" s="28" t="s">
        <v>79</v>
      </c>
      <c r="D94" s="14">
        <f t="shared" si="3"/>
        <v>28.617881857207763</v>
      </c>
      <c r="E94" s="25">
        <v>0.000605425080825</v>
      </c>
      <c r="F94" s="26">
        <v>0.0006774706654431751</v>
      </c>
      <c r="H94" s="19"/>
    </row>
    <row r="95" spans="1:8" ht="15.75">
      <c r="A95" s="7" t="s">
        <v>231</v>
      </c>
      <c r="B95" s="29" t="s">
        <v>228</v>
      </c>
      <c r="C95" s="24" t="s">
        <v>79</v>
      </c>
      <c r="D95" s="14">
        <f t="shared" si="3"/>
        <v>154.5365620289219</v>
      </c>
      <c r="E95" s="25">
        <v>0.003269295436455</v>
      </c>
      <c r="F95" s="26">
        <v>0.003658341593393145</v>
      </c>
      <c r="H95" s="19"/>
    </row>
    <row r="96" spans="1:8" ht="15.75">
      <c r="A96" s="7" t="s">
        <v>245</v>
      </c>
      <c r="B96" s="29" t="s">
        <v>230</v>
      </c>
      <c r="C96" s="24" t="s">
        <v>79</v>
      </c>
      <c r="D96" s="14">
        <f t="shared" si="3"/>
        <v>11.447152742883105</v>
      </c>
      <c r="E96" s="25">
        <v>0.00024217003233000003</v>
      </c>
      <c r="F96" s="26">
        <v>0.00027098826617727</v>
      </c>
      <c r="H96" s="19"/>
    </row>
    <row r="97" spans="1:8" ht="15.75">
      <c r="A97" s="7" t="s">
        <v>246</v>
      </c>
      <c r="B97" s="29" t="s">
        <v>232</v>
      </c>
      <c r="C97" s="24" t="s">
        <v>79</v>
      </c>
      <c r="D97" s="14">
        <f t="shared" si="3"/>
        <v>22.89430548576621</v>
      </c>
      <c r="E97" s="25">
        <v>0.00048434006466000005</v>
      </c>
      <c r="F97" s="26">
        <v>0.00054197653235454</v>
      </c>
      <c r="H97" s="19"/>
    </row>
    <row r="98" spans="1:8" ht="15.75">
      <c r="A98" s="17" t="s">
        <v>233</v>
      </c>
      <c r="B98" s="27" t="s">
        <v>234</v>
      </c>
      <c r="C98" s="1" t="s">
        <v>27</v>
      </c>
      <c r="D98" s="13" t="s">
        <v>27</v>
      </c>
      <c r="E98" s="25"/>
      <c r="F98" s="26"/>
      <c r="H98" s="19"/>
    </row>
    <row r="99" spans="1:8" ht="15.75">
      <c r="A99" s="7" t="s">
        <v>69</v>
      </c>
      <c r="B99" s="29" t="s">
        <v>235</v>
      </c>
      <c r="C99" s="24" t="s">
        <v>4</v>
      </c>
      <c r="D99" s="14">
        <f>E99*E$2*5+F99*E$2*7</f>
        <v>50653.65088725774</v>
      </c>
      <c r="E99" s="25">
        <v>1.07160239306025</v>
      </c>
      <c r="F99" s="26">
        <v>1.1991230778344197</v>
      </c>
      <c r="G99" s="5"/>
      <c r="H99" s="19"/>
    </row>
    <row r="100" spans="1:8" ht="15.75">
      <c r="A100" s="7" t="s">
        <v>236</v>
      </c>
      <c r="B100" s="29" t="s">
        <v>1</v>
      </c>
      <c r="C100" s="1"/>
      <c r="D100" s="14">
        <f>E100*E$2*5+F100*E$2*7</f>
        <v>70136.70485564478</v>
      </c>
      <c r="E100" s="25">
        <v>1.48377578808591</v>
      </c>
      <c r="F100" s="26">
        <v>1.6603451068681332</v>
      </c>
      <c r="H100" s="19"/>
    </row>
    <row r="101" spans="1:8" ht="15.75">
      <c r="A101" s="7" t="s">
        <v>75</v>
      </c>
      <c r="B101" s="29" t="s">
        <v>237</v>
      </c>
      <c r="C101" s="1"/>
      <c r="D101" s="14">
        <f>E101*E$2*5+F101*E$2*7</f>
        <v>44835.6355056874</v>
      </c>
      <c r="E101" s="25">
        <v>0.9485194741285276</v>
      </c>
      <c r="F101" s="26">
        <v>1.0613932915498223</v>
      </c>
      <c r="H101" s="19"/>
    </row>
    <row r="102" spans="1:8" ht="15.75">
      <c r="A102" s="7"/>
      <c r="B102" s="4" t="s">
        <v>83</v>
      </c>
      <c r="C102" s="1" t="s">
        <v>33</v>
      </c>
      <c r="D102" s="15">
        <f>SUM(D29:D61)+SUM(D64:D71)+SUM(D73:D78)+SUM(D80:D81)+SUM(D83:D84)+SUM(D86:D90)+SUM(D92:D97)+SUM(D99:D101)</f>
        <v>639987.6863906712</v>
      </c>
      <c r="E102" s="18">
        <f>SUM(E29:E61)+SUM(E64:E71)+SUM(E73:E78)+SUM(E80:E81)+SUM(E83:E84)+SUM(E86:E90)+SUM(E92:E97)+SUM(E99:E101)</f>
        <v>13.539247897289401</v>
      </c>
      <c r="F102" s="18">
        <f>SUM(F29:F61)+SUM(F64:F71)+SUM(F73:F78)+SUM(F80:F81)+SUM(F83:F84)+SUM(F86:F90)+SUM(F92:F97)+SUM(F99:F101)</f>
        <v>15.15041839706684</v>
      </c>
      <c r="G102" s="18"/>
      <c r="H102" s="19"/>
    </row>
    <row r="103" spans="1:4" ht="15.75">
      <c r="A103" s="21" t="s">
        <v>84</v>
      </c>
      <c r="B103" s="21"/>
      <c r="C103" s="21"/>
      <c r="D103" s="21"/>
    </row>
    <row r="104" spans="1:4" ht="15.75">
      <c r="A104" s="7" t="s">
        <v>85</v>
      </c>
      <c r="B104" s="1" t="s">
        <v>86</v>
      </c>
      <c r="C104" s="1" t="s">
        <v>87</v>
      </c>
      <c r="D104" s="31">
        <v>2</v>
      </c>
    </row>
    <row r="105" spans="1:4" ht="15.75">
      <c r="A105" s="7" t="s">
        <v>88</v>
      </c>
      <c r="B105" s="1" t="s">
        <v>89</v>
      </c>
      <c r="C105" s="1" t="s">
        <v>87</v>
      </c>
      <c r="D105" s="31">
        <v>2</v>
      </c>
    </row>
    <row r="106" spans="1:4" ht="15.75">
      <c r="A106" s="7" t="s">
        <v>90</v>
      </c>
      <c r="B106" s="1" t="s">
        <v>91</v>
      </c>
      <c r="C106" s="1" t="s">
        <v>87</v>
      </c>
      <c r="D106" s="1">
        <v>0</v>
      </c>
    </row>
    <row r="107" spans="1:4" ht="15.75">
      <c r="A107" s="7" t="s">
        <v>92</v>
      </c>
      <c r="B107" s="1" t="s">
        <v>93</v>
      </c>
      <c r="C107" s="1" t="s">
        <v>33</v>
      </c>
      <c r="D107" s="32">
        <v>-51829.38</v>
      </c>
    </row>
    <row r="108" spans="1:4" ht="15.75">
      <c r="A108" s="21" t="s">
        <v>94</v>
      </c>
      <c r="B108" s="21"/>
      <c r="C108" s="21"/>
      <c r="D108" s="21"/>
    </row>
    <row r="109" spans="1:4" ht="15.75">
      <c r="A109" s="7" t="s">
        <v>95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96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97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98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99</v>
      </c>
      <c r="B113" s="1" t="s">
        <v>100</v>
      </c>
      <c r="C113" s="1" t="s">
        <v>33</v>
      </c>
      <c r="D113" s="1">
        <v>0</v>
      </c>
    </row>
    <row r="114" spans="1:4" ht="15.75">
      <c r="A114" s="7" t="s">
        <v>101</v>
      </c>
      <c r="B114" s="1" t="s">
        <v>61</v>
      </c>
      <c r="C114" s="1" t="s">
        <v>33</v>
      </c>
      <c r="D114" s="1">
        <v>0</v>
      </c>
    </row>
    <row r="115" spans="1:4" ht="15.75">
      <c r="A115" s="21" t="s">
        <v>102</v>
      </c>
      <c r="B115" s="21"/>
      <c r="C115" s="21"/>
      <c r="D115" s="21"/>
    </row>
    <row r="116" spans="1:4" ht="15.75">
      <c r="A116" s="7" t="s">
        <v>103</v>
      </c>
      <c r="B116" s="1" t="s">
        <v>86</v>
      </c>
      <c r="C116" s="1" t="s">
        <v>87</v>
      </c>
      <c r="D116" s="1">
        <v>0</v>
      </c>
    </row>
    <row r="117" spans="1:4" ht="15.75">
      <c r="A117" s="7" t="s">
        <v>104</v>
      </c>
      <c r="B117" s="1" t="s">
        <v>89</v>
      </c>
      <c r="C117" s="1" t="s">
        <v>87</v>
      </c>
      <c r="D117" s="1">
        <v>0</v>
      </c>
    </row>
    <row r="118" spans="1:4" ht="15.75">
      <c r="A118" s="7" t="s">
        <v>105</v>
      </c>
      <c r="B118" s="1" t="s">
        <v>106</v>
      </c>
      <c r="C118" s="1" t="s">
        <v>87</v>
      </c>
      <c r="D118" s="1">
        <v>0</v>
      </c>
    </row>
    <row r="119" spans="1:4" ht="15.75">
      <c r="A119" s="7" t="s">
        <v>107</v>
      </c>
      <c r="B119" s="1" t="s">
        <v>93</v>
      </c>
      <c r="C119" s="1" t="s">
        <v>33</v>
      </c>
      <c r="D119" s="1">
        <v>0</v>
      </c>
    </row>
    <row r="120" spans="1:4" ht="15.75">
      <c r="A120" s="21" t="s">
        <v>108</v>
      </c>
      <c r="B120" s="21"/>
      <c r="C120" s="21"/>
      <c r="D120" s="21"/>
    </row>
    <row r="121" spans="1:4" ht="15.75">
      <c r="A121" s="7" t="s">
        <v>109</v>
      </c>
      <c r="B121" s="1" t="s">
        <v>110</v>
      </c>
      <c r="C121" s="1" t="s">
        <v>87</v>
      </c>
      <c r="D121" s="1">
        <v>13</v>
      </c>
    </row>
    <row r="122" spans="1:4" ht="15.75">
      <c r="A122" s="7" t="s">
        <v>111</v>
      </c>
      <c r="B122" s="1" t="s">
        <v>112</v>
      </c>
      <c r="C122" s="1" t="s">
        <v>87</v>
      </c>
      <c r="D122" s="1">
        <v>0</v>
      </c>
    </row>
    <row r="123" spans="1:4" ht="31.5">
      <c r="A123" s="7" t="s">
        <v>113</v>
      </c>
      <c r="B123" s="1" t="s">
        <v>114</v>
      </c>
      <c r="C123" s="1" t="s">
        <v>33</v>
      </c>
      <c r="D123" s="16">
        <v>54400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2020-03-20T12:37:41Z</cp:lastPrinted>
  <dcterms:created xsi:type="dcterms:W3CDTF">2010-07-19T21:32:50Z</dcterms:created>
  <dcterms:modified xsi:type="dcterms:W3CDTF">2024-03-12T12:59:18Z</dcterms:modified>
  <cp:category/>
  <cp:version/>
  <cp:contentType/>
  <cp:contentStatus/>
</cp:coreProperties>
</file>