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<sst xmlns="http://schemas.openxmlformats.org/spreadsheetml/2006/main" count="348" uniqueCount="244">
  <si>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</si>
  <si>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</si>
  <si>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</si>
  <si>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</si>
  <si>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</si>
  <si>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</si>
  <si>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</si>
  <si>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</si>
  <si>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</si>
  <si>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</si>
  <si>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</si>
  <si>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</si>
  <si>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</si>
  <si>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</si>
  <si>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</si>
  <si>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</si>
  <si>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</si>
  <si>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</si>
  <si>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</si>
  <si>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</si>
  <si>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</si>
  <si>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</si>
  <si>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</si>
  <si>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</si>
  <si>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</si>
  <si>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</si>
  <si>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</si>
  <si>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</si>
  <si>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</si>
  <si>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</si>
  <si>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</si>
  <si>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</si>
  <si>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</si>
  <si>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</si>
  <si>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</si>
  <si>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</si>
  <si>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</si>
  <si>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</si>
  <si>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</si>
  <si>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</si>
  <si>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</si>
  <si>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</si>
  <si>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</si>
  <si>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</si>
  <si>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</si>
  <si>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</si>
  <si>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</si>
  <si>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</si>
  <si>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</si>
  <si>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</si>
  <si>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</si>
  <si>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</si>
  <si>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</si>
  <si>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</si>
  <si>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</si>
  <si>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</si>
  <si>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</si>
  <si>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</si>
  <si>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</si>
  <si>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</si>
  <si>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</si>
  <si>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</si>
  <si>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</si>
  <si>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</si>
  <si>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</si>
  <si>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</si>
  <si>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</si>
  <si>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</si>
  <si>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</si>
  <si>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</si>
  <si>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</si>
  <si>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</si>
  <si>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</si>
  <si>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</si>
  <si>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</si>
  <si>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</si>
  <si>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</si>
  <si>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</si>
  <si>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</si>
  <si>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</si>
  <si>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</si>
  <si>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</si>
  <si>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</si>
  <si>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</si>
  <si>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</si>
  <si>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</si>
  <si>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</si>
  <si>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</si>
  <si>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</si>
  <si>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</si>
  <si>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</si>
  <si>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</si>
  <si>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</si>
  <si>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</si>
  <si>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</si>
  <si>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</si>
  <si>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</si>
  <si>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</si>
  <si>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</si>
  <si>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</si>
  <si>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</si>
  <si>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</si>
  <si>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</si>
  <si>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</si>
  <si>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</si>
  <si>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</si>
  <si>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</si>
  <si>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</si>
  <si>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</si>
  <si>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</si>
  <si>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</si>
  <si>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</si>
  <si>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</si>
  <si>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</si>
  <si>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</si>
  <si>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</si>
  <si>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</si>
  <si>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</si>
  <si>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</si>
  <si>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</si>
  <si>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</si>
  <si>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</si>
  <si>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</si>
  <si>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</si>
  <si>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</si>
  <si>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</si>
  <si>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</si>
  <si>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</si>
  <si>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</si>
  <si>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</si>
  <si>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</si>
  <si>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</si>
  <si>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</si>
  <si>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</si>
  <si>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</si>
  <si>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</si>
  <si>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</si>
  <si>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</si>
  <si>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</si>
  <si>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</si>
  <si>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</si>
  <si>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</si>
  <si>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</si>
  <si>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</si>
  <si>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</si>
  <si>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</si>
  <si>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</si>
  <si>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</si>
  <si>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</si>
  <si>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</si>
  <si>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</si>
  <si>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</si>
  <si>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</si>
  <si>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</si>
  <si>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</si>
  <si>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</si>
  <si>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</si>
  <si>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</si>
  <si>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</si>
  <si>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</si>
  <si>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</si>
  <si>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</si>
  <si>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</si>
  <si>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</si>
  <si>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</si>
  <si>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</si>
  <si>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</si>
  <si>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</si>
  <si>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</si>
  <si>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21.28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</si>
  <si>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</si>
  <si>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</si>
  <si>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</si>
  <si>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</si>
  <si>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</si>
  <si>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</si>
  <si>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</si>
  <si>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</si>
  <si>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</si>
  <si>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</si>
  <si>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</si>
  <si>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</si>
  <si>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</si>
  <si>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</si>
  <si>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</si>
  <si>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</si>
  <si>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</si>
  <si>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</si>
  <si>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</si>
  <si>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</si>
  <si>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</si>
  <si>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</si>
  <si>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</si>
  <si>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</si>
  <si>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</si>
  <si>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</si>
  <si>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</si>
  <si>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</si>
  <si>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</si>
  <si>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</si>
  <si>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</si>
  <si>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</si>
  <si>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</si>
  <si>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</si>
  <si>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</si>
  <si>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</si>
  <si>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</si>
  <si>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</si>
  <si>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</si>
  <si>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</si>
  <si>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</si>
  <si>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</si>
  <si>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</si>
  <si>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</si>
  <si>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</si>
  <si>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</si>
  <si>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</si>
  <si>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</si>
  <si>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</si>
  <si>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</si>
  <si>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</si>
  <si>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</si>
  <si>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</si>
  <si>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</si>
  <si>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</si>
  <si>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</si>
  <si>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</si>
  <si>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</si>
  <si>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</si>
  <si>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</si>
  <si>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</si>
  <si>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</si>
  <si>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</si>
  <si>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Поверка ОПУ холодной воды</t>
  </si>
  <si>
    <t xml:space="preserve">     оконные ограждения</t>
  </si>
  <si>
    <t>25.6.4</t>
  </si>
  <si>
    <t>жилые</t>
  </si>
  <si>
    <t>нежил</t>
  </si>
  <si>
    <t>Отчет об исполнении управляющей организацией ООО "ГУК "Привокзальная" договора управления за 2023 год по дому № 4  ул. Гагарина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</si>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</sst>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455.84</v>
          </cell>
        </row>
        <row r="24">
          <cell r="D24">
            <v>-118881.16759316105</v>
          </cell>
        </row>
        <row r="25">
          <cell r="D25">
            <v>38908.32000000001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M124">
            <v>57196.3648715613</v>
          </cell>
        </row>
        <row r="125">
          <cell r="EM125">
            <v>61032.74508920179</v>
          </cell>
        </row>
        <row r="126">
          <cell r="EM126">
            <v>14553.588999741936</v>
          </cell>
        </row>
      </sheetData>
      <sheetData sheetId="3">
        <row r="124">
          <cell r="EM124">
            <v>36509.87161468229</v>
          </cell>
        </row>
        <row r="125">
          <cell r="EM125">
            <v>38958.729151794825</v>
          </cell>
        </row>
        <row r="126">
          <cell r="EM126">
            <v>9289.920209205882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0039062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4" t="s">
        <v>238</v>
      </c>
      <c r="B2" s="24"/>
      <c r="C2" s="24"/>
      <c r="D2" s="24"/>
      <c r="E2" s="2">
        <v>1252.2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241</v>
      </c>
    </row>
    <row r="8" spans="1:4" ht="42.75" customHeight="1">
      <c r="A8" s="23" t="s">
        <v>63</v>
      </c>
      <c r="B8" s="23"/>
      <c r="C8" s="23"/>
      <c r="D8" s="23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455.84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-118881.16759316105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38908.32000000001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217541.21993618802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2023'!$EM$125+'[2]ГУК 2022'!$EM$125</f>
        <v>99991.47424099661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2023'!$EM$124+'[2]ГУК 2022'!$EM$124</f>
        <v>93706.2364862436</v>
      </c>
    </row>
    <row r="15" spans="1:8" ht="15.75">
      <c r="A15" s="7" t="s">
        <v>56</v>
      </c>
      <c r="B15" s="10" t="s">
        <v>41</v>
      </c>
      <c r="C15" s="1" t="s">
        <v>33</v>
      </c>
      <c r="D15" s="20">
        <f>'[2]ГУК 2023'!$EM$126+'[2]ГУК 2022'!$EM$126</f>
        <v>23843.50920894782</v>
      </c>
      <c r="G15" s="12" t="s">
        <v>236</v>
      </c>
      <c r="H15" s="12" t="s">
        <v>237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194149.459936188</v>
      </c>
      <c r="E16" s="2">
        <v>194149.46000000002</v>
      </c>
      <c r="F16" s="19">
        <f>D16-E16</f>
        <v>-6.381201092153788E-05</v>
      </c>
      <c r="G16" s="12">
        <v>166123.6</v>
      </c>
      <c r="H16" s="12">
        <v>74754.5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D12-D25+D101+D117</f>
        <v>194149.459936188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75724.13234302695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12.87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D22-D96</f>
        <v>-141834.5053053512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23391.76</v>
      </c>
      <c r="E25" s="2">
        <f>D25+F16</f>
        <v>23391.759936187987</v>
      </c>
    </row>
    <row r="26" spans="1:4" ht="35.25" customHeight="1">
      <c r="A26" s="23" t="s">
        <v>62</v>
      </c>
      <c r="B26" s="23"/>
      <c r="C26" s="23"/>
      <c r="D26" s="23"/>
    </row>
    <row r="27" spans="1:22" s="6" customFormat="1" ht="34.5" customHeight="1">
      <c r="A27" s="21" t="s">
        <v>22</v>
      </c>
      <c r="B27" s="4" t="s">
        <v>64</v>
      </c>
      <c r="C27" s="4" t="s">
        <v>126</v>
      </c>
      <c r="D27" s="13" t="s">
        <v>127</v>
      </c>
      <c r="E27" s="22" t="s">
        <v>242</v>
      </c>
      <c r="F27" s="22" t="s">
        <v>243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128</v>
      </c>
      <c r="B28" s="25" t="s">
        <v>129</v>
      </c>
      <c r="C28" s="14" t="s">
        <v>27</v>
      </c>
      <c r="D28" s="15" t="s">
        <v>27</v>
      </c>
      <c r="E28" s="22"/>
      <c r="F28" s="22"/>
    </row>
    <row r="29" spans="1:6" ht="15.75">
      <c r="A29" s="16" t="s">
        <v>68</v>
      </c>
      <c r="B29" s="26" t="s">
        <v>130</v>
      </c>
      <c r="C29" s="27" t="s">
        <v>131</v>
      </c>
      <c r="D29" s="17">
        <f>E29*E$2*5+F29*E$2*7</f>
        <v>600.5435516769751</v>
      </c>
      <c r="E29" s="28">
        <v>0.037371679389165594</v>
      </c>
      <c r="F29" s="29">
        <v>0.0418189092364763</v>
      </c>
    </row>
    <row r="30" spans="1:6" ht="15.75">
      <c r="A30" s="16" t="s">
        <v>70</v>
      </c>
      <c r="B30" s="26" t="s">
        <v>118</v>
      </c>
      <c r="C30" s="27" t="s">
        <v>131</v>
      </c>
      <c r="D30" s="17">
        <f aca="true" t="shared" si="0" ref="D30:D56">E30*E$2*5+F30*E$2*7</f>
        <v>405.0322243295723</v>
      </c>
      <c r="E30" s="28">
        <v>0.0252050569649064</v>
      </c>
      <c r="F30" s="29">
        <v>0.028204458743730263</v>
      </c>
    </row>
    <row r="31" spans="1:6" ht="15.75">
      <c r="A31" s="16" t="s">
        <v>72</v>
      </c>
      <c r="B31" s="26" t="s">
        <v>84</v>
      </c>
      <c r="C31" s="27" t="s">
        <v>131</v>
      </c>
      <c r="D31" s="17">
        <f t="shared" si="0"/>
        <v>359.96810867107445</v>
      </c>
      <c r="E31" s="28">
        <v>0.022400727990524998</v>
      </c>
      <c r="F31" s="29">
        <v>0.025066414621397474</v>
      </c>
    </row>
    <row r="32" spans="1:6" ht="15.75">
      <c r="A32" s="16" t="s">
        <v>121</v>
      </c>
      <c r="B32" s="26" t="s">
        <v>132</v>
      </c>
      <c r="C32" s="27" t="s">
        <v>131</v>
      </c>
      <c r="D32" s="17">
        <f t="shared" si="0"/>
        <v>1095.6261763811278</v>
      </c>
      <c r="E32" s="28">
        <v>0.0681805509021882</v>
      </c>
      <c r="F32" s="29">
        <v>0.0762940364595486</v>
      </c>
    </row>
    <row r="33" spans="1:22" s="6" customFormat="1" ht="15.75">
      <c r="A33" s="16" t="s">
        <v>123</v>
      </c>
      <c r="B33" s="26" t="s">
        <v>0</v>
      </c>
      <c r="C33" s="27" t="s">
        <v>131</v>
      </c>
      <c r="D33" s="17">
        <f t="shared" si="0"/>
        <v>11334.948214133248</v>
      </c>
      <c r="E33" s="28">
        <v>0.7053710748679144</v>
      </c>
      <c r="F33" s="29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76</v>
      </c>
      <c r="B34" s="26" t="s">
        <v>133</v>
      </c>
      <c r="C34" s="27" t="s">
        <v>131</v>
      </c>
      <c r="D34" s="17">
        <f t="shared" si="0"/>
        <v>1309.1942823688958</v>
      </c>
      <c r="E34" s="28">
        <v>0.0814708422764586</v>
      </c>
      <c r="F34" s="29">
        <v>0.09116587250735717</v>
      </c>
    </row>
    <row r="35" spans="1:6" ht="15.75">
      <c r="A35" s="16" t="s">
        <v>78</v>
      </c>
      <c r="B35" s="26" t="s">
        <v>119</v>
      </c>
      <c r="C35" s="27" t="s">
        <v>131</v>
      </c>
      <c r="D35" s="17">
        <f t="shared" si="0"/>
        <v>2074.4864814036</v>
      </c>
      <c r="E35" s="28">
        <v>0.12909478998431476</v>
      </c>
      <c r="F35" s="29">
        <v>0.1444570699924482</v>
      </c>
    </row>
    <row r="36" spans="1:6" ht="15.75">
      <c r="A36" s="16" t="s">
        <v>80</v>
      </c>
      <c r="B36" s="26" t="s">
        <v>15</v>
      </c>
      <c r="C36" s="27" t="s">
        <v>131</v>
      </c>
      <c r="D36" s="17">
        <f t="shared" si="0"/>
        <v>3622.85524981492</v>
      </c>
      <c r="E36" s="28">
        <v>0.22544940244777514</v>
      </c>
      <c r="F36" s="29">
        <v>0.2522778813390604</v>
      </c>
    </row>
    <row r="37" spans="1:6" ht="31.5">
      <c r="A37" s="16" t="s">
        <v>81</v>
      </c>
      <c r="B37" s="26" t="s">
        <v>134</v>
      </c>
      <c r="C37" s="27" t="s">
        <v>131</v>
      </c>
      <c r="D37" s="17">
        <f t="shared" si="0"/>
        <v>16.247209229207957</v>
      </c>
      <c r="E37" s="28">
        <v>0.00101105988497775</v>
      </c>
      <c r="F37" s="29">
        <v>0.0011313760112901022</v>
      </c>
    </row>
    <row r="38" spans="1:6" ht="15.75">
      <c r="A38" s="16" t="s">
        <v>125</v>
      </c>
      <c r="B38" s="26" t="s">
        <v>135</v>
      </c>
      <c r="C38" s="27" t="s">
        <v>131</v>
      </c>
      <c r="D38" s="17">
        <f t="shared" si="0"/>
        <v>2794.091917240484</v>
      </c>
      <c r="E38" s="28">
        <v>0.17387566151261669</v>
      </c>
      <c r="F38" s="29">
        <v>0.19456686523261807</v>
      </c>
    </row>
    <row r="39" spans="1:6" ht="15.75">
      <c r="A39" s="16" t="s">
        <v>82</v>
      </c>
      <c r="B39" s="26" t="s">
        <v>136</v>
      </c>
      <c r="C39" s="27" t="s">
        <v>131</v>
      </c>
      <c r="D39" s="17">
        <f t="shared" si="0"/>
        <v>6807.035850441227</v>
      </c>
      <c r="E39" s="28">
        <v>0.42360018800115107</v>
      </c>
      <c r="F39" s="29">
        <v>0.47400861037328806</v>
      </c>
    </row>
    <row r="40" spans="1:6" ht="31.5">
      <c r="A40" s="16" t="s">
        <v>137</v>
      </c>
      <c r="B40" s="26" t="s">
        <v>138</v>
      </c>
      <c r="C40" s="27" t="s">
        <v>131</v>
      </c>
      <c r="D40" s="17">
        <f t="shared" si="0"/>
        <v>86.54800796588859</v>
      </c>
      <c r="E40" s="28">
        <v>0.0053858615190192</v>
      </c>
      <c r="F40" s="29">
        <v>0.006026779039782484</v>
      </c>
    </row>
    <row r="41" spans="1:6" ht="31.5">
      <c r="A41" s="16" t="s">
        <v>139</v>
      </c>
      <c r="B41" s="26" t="s">
        <v>140</v>
      </c>
      <c r="C41" s="27" t="s">
        <v>131</v>
      </c>
      <c r="D41" s="17">
        <f t="shared" si="0"/>
        <v>312.6274379469272</v>
      </c>
      <c r="E41" s="28">
        <v>0.01945472954723055</v>
      </c>
      <c r="F41" s="29">
        <v>0.021769842363350986</v>
      </c>
    </row>
    <row r="42" spans="1:6" ht="31.5">
      <c r="A42" s="16" t="s">
        <v>141</v>
      </c>
      <c r="B42" s="26" t="s">
        <v>142</v>
      </c>
      <c r="C42" s="27" t="s">
        <v>131</v>
      </c>
      <c r="D42" s="17">
        <f t="shared" si="0"/>
        <v>1875.7646276815633</v>
      </c>
      <c r="E42" s="28">
        <v>0.1167283772833833</v>
      </c>
      <c r="F42" s="29">
        <v>0.13061905418010591</v>
      </c>
    </row>
    <row r="43" spans="1:6" ht="15.75">
      <c r="A43" s="16" t="s">
        <v>143</v>
      </c>
      <c r="B43" s="26" t="s">
        <v>144</v>
      </c>
      <c r="C43" s="27" t="s">
        <v>131</v>
      </c>
      <c r="D43" s="17">
        <f t="shared" si="0"/>
        <v>3396.6785311558624</v>
      </c>
      <c r="E43" s="28">
        <v>0.21137448016875554</v>
      </c>
      <c r="F43" s="29">
        <v>0.23652804330883745</v>
      </c>
    </row>
    <row r="44" spans="1:6" ht="15.75">
      <c r="A44" s="16" t="s">
        <v>145</v>
      </c>
      <c r="B44" s="26" t="s">
        <v>146</v>
      </c>
      <c r="C44" s="27" t="s">
        <v>131</v>
      </c>
      <c r="D44" s="17">
        <f t="shared" si="0"/>
        <v>6207.543016486858</v>
      </c>
      <c r="E44" s="28">
        <v>0.38629389452071455</v>
      </c>
      <c r="F44" s="29">
        <v>0.4322628679686796</v>
      </c>
    </row>
    <row r="45" spans="1:6" ht="15.75">
      <c r="A45" s="16" t="s">
        <v>147</v>
      </c>
      <c r="B45" s="26" t="s">
        <v>148</v>
      </c>
      <c r="C45" s="27" t="s">
        <v>131</v>
      </c>
      <c r="D45" s="17">
        <f t="shared" si="0"/>
        <v>820.5910836208229</v>
      </c>
      <c r="E45" s="28">
        <v>0.051065183867265454</v>
      </c>
      <c r="F45" s="29">
        <v>0.05714194074747004</v>
      </c>
    </row>
    <row r="46" spans="1:6" ht="15.75">
      <c r="A46" s="16" t="s">
        <v>149</v>
      </c>
      <c r="B46" s="26" t="s">
        <v>14</v>
      </c>
      <c r="C46" s="27" t="s">
        <v>131</v>
      </c>
      <c r="D46" s="17">
        <f t="shared" si="0"/>
        <v>13501.62544682785</v>
      </c>
      <c r="E46" s="28">
        <v>0.8402028729181268</v>
      </c>
      <c r="F46" s="29">
        <v>0.9401870147953839</v>
      </c>
    </row>
    <row r="47" spans="1:6" ht="31.5">
      <c r="A47" s="16" t="s">
        <v>150</v>
      </c>
      <c r="B47" s="26" t="s">
        <v>151</v>
      </c>
      <c r="C47" s="27" t="s">
        <v>131</v>
      </c>
      <c r="D47" s="17">
        <f t="shared" si="0"/>
        <v>1404.4788136209092</v>
      </c>
      <c r="E47" s="28">
        <v>0.08740037551805864</v>
      </c>
      <c r="F47" s="29">
        <v>0.09780102020470761</v>
      </c>
    </row>
    <row r="48" spans="1:6" ht="31.5">
      <c r="A48" s="16" t="s">
        <v>152</v>
      </c>
      <c r="B48" s="26" t="s">
        <v>153</v>
      </c>
      <c r="C48" s="27" t="s">
        <v>131</v>
      </c>
      <c r="D48" s="17">
        <f t="shared" si="0"/>
        <v>3074.6755034725857</v>
      </c>
      <c r="E48" s="28">
        <v>0.19133630994893297</v>
      </c>
      <c r="F48" s="29">
        <v>0.214105330832856</v>
      </c>
    </row>
    <row r="49" spans="1:6" ht="31.5">
      <c r="A49" s="16" t="s">
        <v>154</v>
      </c>
      <c r="B49" s="26" t="s">
        <v>155</v>
      </c>
      <c r="C49" s="27" t="s">
        <v>131</v>
      </c>
      <c r="D49" s="17">
        <f t="shared" si="0"/>
        <v>1116.9323968673343</v>
      </c>
      <c r="E49" s="28">
        <v>0.06950643182919496</v>
      </c>
      <c r="F49" s="29">
        <v>0.07777769721686915</v>
      </c>
    </row>
    <row r="50" spans="1:6" ht="31.5">
      <c r="A50" s="16" t="s">
        <v>156</v>
      </c>
      <c r="B50" s="26" t="s">
        <v>157</v>
      </c>
      <c r="C50" s="27" t="s">
        <v>131</v>
      </c>
      <c r="D50" s="17">
        <f t="shared" si="0"/>
        <v>2161.8127987936423</v>
      </c>
      <c r="E50" s="28">
        <v>0.13452908550979994</v>
      </c>
      <c r="F50" s="29">
        <v>0.15053804668546614</v>
      </c>
    </row>
    <row r="51" spans="1:6" ht="15.75">
      <c r="A51" s="16" t="s">
        <v>158</v>
      </c>
      <c r="B51" s="26" t="s">
        <v>159</v>
      </c>
      <c r="C51" s="27" t="s">
        <v>131</v>
      </c>
      <c r="D51" s="17">
        <f t="shared" si="0"/>
        <v>439.4918740839761</v>
      </c>
      <c r="E51" s="28">
        <v>0.027349472601188547</v>
      </c>
      <c r="F51" s="29">
        <v>0.030604059840729985</v>
      </c>
    </row>
    <row r="52" spans="1:6" ht="31.5">
      <c r="A52" s="16" t="s">
        <v>160</v>
      </c>
      <c r="B52" s="26" t="s">
        <v>161</v>
      </c>
      <c r="C52" s="27" t="s">
        <v>131</v>
      </c>
      <c r="D52" s="17">
        <f t="shared" si="0"/>
        <v>5615.638699417988</v>
      </c>
      <c r="E52" s="28">
        <v>0.34945983260332153</v>
      </c>
      <c r="F52" s="29">
        <v>0.3910455526831168</v>
      </c>
    </row>
    <row r="53" spans="1:6" ht="15.75">
      <c r="A53" s="16" t="s">
        <v>162</v>
      </c>
      <c r="B53" s="26" t="s">
        <v>163</v>
      </c>
      <c r="C53" s="27" t="s">
        <v>164</v>
      </c>
      <c r="D53" s="17">
        <f t="shared" si="0"/>
        <v>8328.280535420789</v>
      </c>
      <c r="E53" s="28">
        <v>0.5182668753392713</v>
      </c>
      <c r="F53" s="29">
        <v>0.5799406335046445</v>
      </c>
    </row>
    <row r="54" spans="1:6" ht="31.5">
      <c r="A54" s="16" t="s">
        <v>165</v>
      </c>
      <c r="B54" s="26" t="s">
        <v>166</v>
      </c>
      <c r="C54" s="27" t="s">
        <v>6</v>
      </c>
      <c r="D54" s="17">
        <f t="shared" si="0"/>
        <v>5556.798506951971</v>
      </c>
      <c r="E54" s="28">
        <v>0.3457982217144919</v>
      </c>
      <c r="F54" s="29">
        <v>0.3869482100985165</v>
      </c>
    </row>
    <row r="55" spans="1:6" ht="15.75">
      <c r="A55" s="16" t="s">
        <v>167</v>
      </c>
      <c r="B55" s="26" t="s">
        <v>168</v>
      </c>
      <c r="C55" s="27" t="s">
        <v>6</v>
      </c>
      <c r="D55" s="17">
        <f t="shared" si="0"/>
        <v>3992.06578289782</v>
      </c>
      <c r="E55" s="28">
        <v>0.24842528426508392</v>
      </c>
      <c r="F55" s="29">
        <v>0.2779878930926289</v>
      </c>
    </row>
    <row r="56" spans="1:6" ht="15.75">
      <c r="A56" s="16" t="s">
        <v>169</v>
      </c>
      <c r="B56" s="26" t="s">
        <v>233</v>
      </c>
      <c r="C56" s="27" t="s">
        <v>170</v>
      </c>
      <c r="D56" s="17">
        <f t="shared" si="0"/>
        <v>2160.937200691469</v>
      </c>
      <c r="E56" s="28">
        <v>0.1344745972525257</v>
      </c>
      <c r="F56" s="29">
        <v>0.15047707432557625</v>
      </c>
    </row>
    <row r="57" spans="1:6" ht="15.75">
      <c r="A57" s="21" t="s">
        <v>171</v>
      </c>
      <c r="B57" s="30" t="s">
        <v>172</v>
      </c>
      <c r="C57" s="31" t="s">
        <v>27</v>
      </c>
      <c r="D57" s="32" t="s">
        <v>27</v>
      </c>
      <c r="E57" s="28"/>
      <c r="F57" s="29"/>
    </row>
    <row r="58" spans="1:6" ht="31.5">
      <c r="A58" s="7" t="s">
        <v>173</v>
      </c>
      <c r="B58" s="26" t="s">
        <v>174</v>
      </c>
      <c r="C58" s="31" t="s">
        <v>27</v>
      </c>
      <c r="D58" s="32" t="s">
        <v>27</v>
      </c>
      <c r="E58" s="28"/>
      <c r="F58" s="29"/>
    </row>
    <row r="59" spans="1:22" s="6" customFormat="1" ht="36.75" customHeight="1">
      <c r="A59" s="7" t="s">
        <v>175</v>
      </c>
      <c r="B59" s="26" t="s">
        <v>8</v>
      </c>
      <c r="C59" s="31" t="s">
        <v>176</v>
      </c>
      <c r="D59" s="17">
        <f aca="true" t="shared" si="1" ref="D59:D95">E59*E$2*5+F59*E$2*7</f>
        <v>3093.779961010857</v>
      </c>
      <c r="E59" s="28">
        <v>0.19252517570235</v>
      </c>
      <c r="F59" s="29">
        <v>0.21543567161092966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177</v>
      </c>
      <c r="B60" s="26" t="s">
        <v>178</v>
      </c>
      <c r="C60" s="31" t="s">
        <v>11</v>
      </c>
      <c r="D60" s="17">
        <f t="shared" si="1"/>
        <v>5856.778416756401</v>
      </c>
      <c r="E60" s="28">
        <v>0.36446589865665</v>
      </c>
      <c r="F60" s="29">
        <v>0.4078373405967914</v>
      </c>
    </row>
    <row r="61" spans="1:6" ht="15.75">
      <c r="A61" s="7" t="s">
        <v>179</v>
      </c>
      <c r="B61" s="26" t="s">
        <v>180</v>
      </c>
      <c r="C61" s="31" t="s">
        <v>10</v>
      </c>
      <c r="D61" s="17">
        <f t="shared" si="1"/>
        <v>1498.2456414958233</v>
      </c>
      <c r="E61" s="28">
        <v>0.09323546244705</v>
      </c>
      <c r="F61" s="29">
        <v>0.10433048247824894</v>
      </c>
    </row>
    <row r="62" spans="1:6" ht="15.75">
      <c r="A62" s="7" t="s">
        <v>181</v>
      </c>
      <c r="B62" s="26" t="s">
        <v>13</v>
      </c>
      <c r="C62" s="31" t="s">
        <v>10</v>
      </c>
      <c r="D62" s="17">
        <f t="shared" si="1"/>
        <v>3074.3222254070142</v>
      </c>
      <c r="E62" s="28">
        <v>0.1913143255407</v>
      </c>
      <c r="F62" s="29">
        <v>0.2140807302800433</v>
      </c>
    </row>
    <row r="63" spans="1:6" ht="15.75">
      <c r="A63" s="7" t="s">
        <v>182</v>
      </c>
      <c r="B63" s="26" t="s">
        <v>120</v>
      </c>
      <c r="C63" s="31" t="s">
        <v>131</v>
      </c>
      <c r="D63" s="17">
        <f t="shared" si="1"/>
        <v>797.7671597575164</v>
      </c>
      <c r="E63" s="28">
        <v>0.04964485662765</v>
      </c>
      <c r="F63" s="29">
        <v>0.05555259456634035</v>
      </c>
    </row>
    <row r="64" spans="1:6" ht="31.5">
      <c r="A64" s="7" t="s">
        <v>183</v>
      </c>
      <c r="B64" s="26" t="s">
        <v>184</v>
      </c>
      <c r="C64" s="31" t="s">
        <v>131</v>
      </c>
      <c r="D64" s="17">
        <f t="shared" si="1"/>
        <v>4202.870890429842</v>
      </c>
      <c r="E64" s="28">
        <v>0.2615436349164</v>
      </c>
      <c r="F64" s="29">
        <v>0.2926673274714516</v>
      </c>
    </row>
    <row r="65" spans="1:22" s="6" customFormat="1" ht="27.75" customHeight="1">
      <c r="A65" s="7" t="s">
        <v>185</v>
      </c>
      <c r="B65" s="26" t="s">
        <v>186</v>
      </c>
      <c r="C65" s="31" t="s">
        <v>9</v>
      </c>
      <c r="D65" s="17">
        <f t="shared" si="1"/>
        <v>856.1403665690418</v>
      </c>
      <c r="E65" s="28">
        <v>0.05327740711259999</v>
      </c>
      <c r="F65" s="29">
        <v>0.05961741855899939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187</v>
      </c>
      <c r="B66" s="26" t="s">
        <v>188</v>
      </c>
      <c r="C66" s="31" t="s">
        <v>7</v>
      </c>
      <c r="D66" s="17">
        <f t="shared" si="1"/>
        <v>661.5630105306234</v>
      </c>
      <c r="E66" s="28">
        <v>0.04116890549610001</v>
      </c>
      <c r="F66" s="29">
        <v>0.04606800525013591</v>
      </c>
    </row>
    <row r="67" spans="1:6" ht="31.5">
      <c r="A67" s="7" t="s">
        <v>71</v>
      </c>
      <c r="B67" s="26" t="s">
        <v>189</v>
      </c>
      <c r="C67" s="15" t="s">
        <v>27</v>
      </c>
      <c r="D67" s="15" t="s">
        <v>27</v>
      </c>
      <c r="E67" s="28"/>
      <c r="F67" s="29"/>
    </row>
    <row r="68" spans="1:6" ht="15.75">
      <c r="A68" s="7" t="s">
        <v>190</v>
      </c>
      <c r="B68" s="26" t="s">
        <v>191</v>
      </c>
      <c r="C68" s="31" t="s">
        <v>11</v>
      </c>
      <c r="D68" s="17">
        <f t="shared" si="1"/>
        <v>5214.673141829619</v>
      </c>
      <c r="E68" s="28">
        <v>0.3245078433222</v>
      </c>
      <c r="F68" s="29">
        <v>0.3631242766775418</v>
      </c>
    </row>
    <row r="69" spans="1:6" ht="15.75">
      <c r="A69" s="7" t="s">
        <v>192</v>
      </c>
      <c r="B69" s="26" t="s">
        <v>193</v>
      </c>
      <c r="C69" s="31" t="s">
        <v>11</v>
      </c>
      <c r="D69" s="17">
        <f t="shared" si="1"/>
        <v>12491.866257666476</v>
      </c>
      <c r="E69" s="28">
        <v>0.7773658037793</v>
      </c>
      <c r="F69" s="29">
        <v>0.8698723344290367</v>
      </c>
    </row>
    <row r="70" spans="1:6" ht="15.75">
      <c r="A70" s="7" t="s">
        <v>194</v>
      </c>
      <c r="B70" s="26" t="s">
        <v>117</v>
      </c>
      <c r="C70" s="31" t="s">
        <v>195</v>
      </c>
      <c r="D70" s="17">
        <f t="shared" si="1"/>
        <v>1109.0909294189862</v>
      </c>
      <c r="E70" s="28">
        <v>0.06901845921405</v>
      </c>
      <c r="F70" s="29">
        <v>0.07723165586052196</v>
      </c>
    </row>
    <row r="71" spans="1:22" s="6" customFormat="1" ht="30.75" customHeight="1">
      <c r="A71" s="7" t="s">
        <v>196</v>
      </c>
      <c r="B71" s="26" t="s">
        <v>197</v>
      </c>
      <c r="C71" s="31" t="s">
        <v>9</v>
      </c>
      <c r="D71" s="17">
        <f t="shared" si="1"/>
        <v>466.98565449220473</v>
      </c>
      <c r="E71" s="28">
        <v>0.029060403879600002</v>
      </c>
      <c r="F71" s="29">
        <v>0.0325185919412724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198</v>
      </c>
      <c r="B72" s="26" t="s">
        <v>199</v>
      </c>
      <c r="C72" s="31" t="s">
        <v>12</v>
      </c>
      <c r="D72" s="17">
        <f t="shared" si="1"/>
        <v>5525.996911491087</v>
      </c>
      <c r="E72" s="28">
        <v>0.3438814459085999</v>
      </c>
      <c r="F72" s="29">
        <v>0.38480333797172334</v>
      </c>
    </row>
    <row r="73" spans="1:6" ht="15.75">
      <c r="A73" s="7" t="s">
        <v>200</v>
      </c>
      <c r="B73" s="26" t="s">
        <v>201</v>
      </c>
      <c r="C73" s="31" t="s">
        <v>11</v>
      </c>
      <c r="D73" s="17">
        <f t="shared" si="1"/>
        <v>233.49282724610237</v>
      </c>
      <c r="E73" s="28">
        <v>0.014530201939800001</v>
      </c>
      <c r="F73" s="29">
        <v>0.0162592959706362</v>
      </c>
    </row>
    <row r="74" spans="1:6" ht="15.75">
      <c r="A74" s="21" t="s">
        <v>202</v>
      </c>
      <c r="B74" s="4" t="s">
        <v>203</v>
      </c>
      <c r="C74" s="15" t="s">
        <v>27</v>
      </c>
      <c r="D74" s="17" t="s">
        <v>27</v>
      </c>
      <c r="E74" s="28"/>
      <c r="F74" s="29"/>
    </row>
    <row r="75" spans="1:6" ht="15.75">
      <c r="A75" s="7" t="s">
        <v>65</v>
      </c>
      <c r="B75" s="33" t="s">
        <v>2</v>
      </c>
      <c r="C75" s="34" t="s">
        <v>204</v>
      </c>
      <c r="D75" s="17">
        <f t="shared" si="1"/>
        <v>616.8296763773908</v>
      </c>
      <c r="E75" s="28">
        <v>0.03838516097446665</v>
      </c>
      <c r="F75" s="29">
        <v>0.042952995130428176</v>
      </c>
    </row>
    <row r="76" spans="1:6" ht="15.75">
      <c r="A76" s="7" t="s">
        <v>205</v>
      </c>
      <c r="B76" s="35" t="s">
        <v>3</v>
      </c>
      <c r="C76" s="31" t="s">
        <v>131</v>
      </c>
      <c r="D76" s="17">
        <f t="shared" si="1"/>
        <v>578.9649228923147</v>
      </c>
      <c r="E76" s="28">
        <v>0.03602884655989575</v>
      </c>
      <c r="F76" s="29">
        <v>0.040316279300523346</v>
      </c>
    </row>
    <row r="77" spans="1:22" s="6" customFormat="1" ht="31.5">
      <c r="A77" s="21" t="s">
        <v>206</v>
      </c>
      <c r="B77" s="36" t="s">
        <v>207</v>
      </c>
      <c r="C77" s="15" t="s">
        <v>27</v>
      </c>
      <c r="D77" s="15" t="s">
        <v>27</v>
      </c>
      <c r="E77" s="28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31.5">
      <c r="A78" s="7" t="s">
        <v>66</v>
      </c>
      <c r="B78" s="37" t="s">
        <v>208</v>
      </c>
      <c r="C78" s="31" t="s">
        <v>209</v>
      </c>
      <c r="D78" s="17">
        <f t="shared" si="1"/>
        <v>555.9075062017621</v>
      </c>
      <c r="E78" s="28">
        <v>0.0345939891183405</v>
      </c>
      <c r="F78" s="29">
        <v>0.038710673823423025</v>
      </c>
    </row>
    <row r="79" spans="1:6" ht="31.5">
      <c r="A79" s="7" t="s">
        <v>210</v>
      </c>
      <c r="B79" s="26" t="s">
        <v>211</v>
      </c>
      <c r="C79" s="31" t="s">
        <v>204</v>
      </c>
      <c r="D79" s="17">
        <f t="shared" si="1"/>
        <v>1482.4070447142963</v>
      </c>
      <c r="E79" s="28">
        <v>0.0922498304154669</v>
      </c>
      <c r="F79" s="29">
        <v>0.10322756023490746</v>
      </c>
    </row>
    <row r="80" spans="1:6" ht="15.75">
      <c r="A80" s="7" t="s">
        <v>73</v>
      </c>
      <c r="B80" s="37" t="s">
        <v>212</v>
      </c>
      <c r="C80" s="31" t="s">
        <v>131</v>
      </c>
      <c r="D80" s="17">
        <f t="shared" si="1"/>
        <v>1212.8201179230668</v>
      </c>
      <c r="E80" s="28">
        <v>0.07547350142580614</v>
      </c>
      <c r="F80" s="29">
        <v>0.08445484809547707</v>
      </c>
    </row>
    <row r="81" spans="1:6" ht="15.75">
      <c r="A81" s="21" t="s">
        <v>213</v>
      </c>
      <c r="B81" s="36" t="s">
        <v>214</v>
      </c>
      <c r="C81" s="15" t="s">
        <v>27</v>
      </c>
      <c r="D81" s="15" t="s">
        <v>27</v>
      </c>
      <c r="E81" s="28"/>
      <c r="F81" s="29"/>
    </row>
    <row r="82" spans="1:6" ht="31.5">
      <c r="A82" s="7" t="s">
        <v>67</v>
      </c>
      <c r="B82" s="26" t="s">
        <v>215</v>
      </c>
      <c r="C82" s="1" t="s">
        <v>5</v>
      </c>
      <c r="D82" s="17">
        <f t="shared" si="1"/>
        <v>13832.50424077118</v>
      </c>
      <c r="E82" s="28">
        <v>0.860793379916985</v>
      </c>
      <c r="F82" s="29">
        <v>0.9632277921271062</v>
      </c>
    </row>
    <row r="83" spans="1:22" s="6" customFormat="1" ht="31.5">
      <c r="A83" s="7" t="s">
        <v>216</v>
      </c>
      <c r="B83" s="26" t="s">
        <v>217</v>
      </c>
      <c r="C83" s="1" t="s">
        <v>10</v>
      </c>
      <c r="D83" s="17">
        <f t="shared" si="1"/>
        <v>5524.0511379307045</v>
      </c>
      <c r="E83" s="28">
        <v>0.343760360892435</v>
      </c>
      <c r="F83" s="29">
        <v>0.3846678438386348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74</v>
      </c>
      <c r="B84" s="26" t="s">
        <v>218</v>
      </c>
      <c r="C84" s="1" t="s">
        <v>6</v>
      </c>
      <c r="D84" s="17">
        <f t="shared" si="1"/>
        <v>1050.7177226074605</v>
      </c>
      <c r="E84" s="28">
        <v>0.0653859087291</v>
      </c>
      <c r="F84" s="29">
        <v>0.0731668318678629</v>
      </c>
    </row>
    <row r="85" spans="1:6" ht="15.75">
      <c r="A85" s="7" t="s">
        <v>122</v>
      </c>
      <c r="B85" s="26" t="s">
        <v>219</v>
      </c>
      <c r="C85" s="1" t="s">
        <v>12</v>
      </c>
      <c r="D85" s="17">
        <f t="shared" si="1"/>
        <v>502.00957857912005</v>
      </c>
      <c r="E85" s="28">
        <v>0.031239934170569996</v>
      </c>
      <c r="F85" s="29">
        <v>0.03495748633686783</v>
      </c>
    </row>
    <row r="86" spans="1:6" ht="15.75">
      <c r="A86" s="7" t="s">
        <v>124</v>
      </c>
      <c r="B86" s="35" t="s">
        <v>220</v>
      </c>
      <c r="C86" s="27" t="s">
        <v>79</v>
      </c>
      <c r="D86" s="17">
        <f t="shared" si="1"/>
        <v>210.14354452149212</v>
      </c>
      <c r="E86" s="28">
        <v>0.01307718174582</v>
      </c>
      <c r="F86" s="29">
        <v>0.01463336637357258</v>
      </c>
    </row>
    <row r="87" spans="1:6" ht="15.75">
      <c r="A87" s="7" t="s">
        <v>77</v>
      </c>
      <c r="B87" s="37" t="s">
        <v>221</v>
      </c>
      <c r="C87" s="15" t="s">
        <v>27</v>
      </c>
      <c r="D87" s="15" t="s">
        <v>27</v>
      </c>
      <c r="E87" s="28"/>
      <c r="F87" s="29"/>
    </row>
    <row r="88" spans="1:6" ht="15.75">
      <c r="A88" s="7" t="s">
        <v>222</v>
      </c>
      <c r="B88" s="35" t="s">
        <v>223</v>
      </c>
      <c r="C88" s="31" t="s">
        <v>79</v>
      </c>
      <c r="D88" s="17">
        <f t="shared" si="1"/>
        <v>64.21052749267815</v>
      </c>
      <c r="E88" s="28">
        <v>0.003995805533445</v>
      </c>
      <c r="F88" s="29">
        <v>0.004471306391924955</v>
      </c>
    </row>
    <row r="89" spans="1:6" ht="15.75">
      <c r="A89" s="7" t="s">
        <v>224</v>
      </c>
      <c r="B89" s="38" t="s">
        <v>234</v>
      </c>
      <c r="C89" s="31" t="s">
        <v>79</v>
      </c>
      <c r="D89" s="17">
        <f t="shared" si="1"/>
        <v>9.728867801920932</v>
      </c>
      <c r="E89" s="28">
        <v>0.000605425080825</v>
      </c>
      <c r="F89" s="29">
        <v>0.0006774706654431751</v>
      </c>
    </row>
    <row r="90" spans="1:22" s="6" customFormat="1" ht="15.75">
      <c r="A90" s="7" t="s">
        <v>226</v>
      </c>
      <c r="B90" s="35" t="s">
        <v>225</v>
      </c>
      <c r="C90" s="31" t="s">
        <v>79</v>
      </c>
      <c r="D90" s="17">
        <f t="shared" si="1"/>
        <v>54.481659690757226</v>
      </c>
      <c r="E90" s="28">
        <v>0.00339038045262</v>
      </c>
      <c r="F90" s="29">
        <v>0.0037938357264817803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235</v>
      </c>
      <c r="B91" s="35" t="s">
        <v>227</v>
      </c>
      <c r="C91" s="31" t="s">
        <v>79</v>
      </c>
      <c r="D91" s="17">
        <f t="shared" si="1"/>
        <v>1.9457735603841861</v>
      </c>
      <c r="E91" s="28">
        <v>0.00012108501616500001</v>
      </c>
      <c r="F91" s="29">
        <v>0.000135494133088635</v>
      </c>
    </row>
    <row r="92" spans="1:6" ht="31.5" customHeight="1">
      <c r="A92" s="21" t="s">
        <v>228</v>
      </c>
      <c r="B92" s="36" t="s">
        <v>229</v>
      </c>
      <c r="C92" s="1" t="s">
        <v>27</v>
      </c>
      <c r="D92" s="15" t="s">
        <v>27</v>
      </c>
      <c r="E92" s="28"/>
      <c r="F92" s="29"/>
    </row>
    <row r="93" spans="1:6" ht="15.75">
      <c r="A93" s="7" t="s">
        <v>69</v>
      </c>
      <c r="B93" s="35" t="s">
        <v>230</v>
      </c>
      <c r="C93" s="31" t="s">
        <v>4</v>
      </c>
      <c r="D93" s="17">
        <f t="shared" si="1"/>
        <v>17220.096009400047</v>
      </c>
      <c r="E93" s="28">
        <v>1.07160239306025</v>
      </c>
      <c r="F93" s="29">
        <v>1.1991230778344197</v>
      </c>
    </row>
    <row r="94" spans="1:6" ht="15.75">
      <c r="A94" s="7" t="s">
        <v>231</v>
      </c>
      <c r="B94" s="35" t="s">
        <v>1</v>
      </c>
      <c r="C94" s="15" t="s">
        <v>27</v>
      </c>
      <c r="D94" s="17">
        <f t="shared" si="1"/>
        <v>23843.50920894782</v>
      </c>
      <c r="E94" s="28">
        <v>1.48377578808591</v>
      </c>
      <c r="F94" s="29">
        <v>1.6603451068681332</v>
      </c>
    </row>
    <row r="95" spans="1:6" ht="15.75">
      <c r="A95" s="7" t="s">
        <v>75</v>
      </c>
      <c r="B95" s="35" t="s">
        <v>232</v>
      </c>
      <c r="C95" s="1"/>
      <c r="D95" s="17">
        <f t="shared" si="1"/>
        <v>15242.217185269523</v>
      </c>
      <c r="E95" s="28">
        <v>0.9485194741285276</v>
      </c>
      <c r="F95" s="29">
        <v>1.0613932915498223</v>
      </c>
    </row>
    <row r="96" spans="1:6" ht="15.75">
      <c r="A96" s="7"/>
      <c r="B96" s="4" t="s">
        <v>83</v>
      </c>
      <c r="C96" s="1" t="s">
        <v>33</v>
      </c>
      <c r="D96" s="8">
        <f>SUM(D29:D56)+SUM(D59:D66)+SUM(D68:D73)+SUM(D75:D76)+SUM(D78:D80)+SUM(D82:D86)+SUM(D88:D91)+SUM(D93:D95)</f>
        <v>217558.63764837815</v>
      </c>
      <c r="E96" s="18">
        <f>SUM(E29:E56)+SUM(E59:E66)+SUM(E68:E73)+SUM(E75:E76)+SUM(E78:E80)+SUM(E82:E86)+SUM(E88:E91)+SUM(E93:E95)</f>
        <v>13.538621190478036</v>
      </c>
      <c r="F96" s="18">
        <f>SUM(F29:F56)+SUM(F59:F66)+SUM(F68:F73)+SUM(F75:F76)+SUM(F78:F80)+SUM(F82:F86)+SUM(F88:F91)+SUM(F93:F95)</f>
        <v>15.149717112144925</v>
      </c>
    </row>
    <row r="97" spans="1:6" ht="15.75">
      <c r="A97" s="23" t="s">
        <v>85</v>
      </c>
      <c r="B97" s="23"/>
      <c r="C97" s="23"/>
      <c r="D97" s="23"/>
      <c r="F97" s="2"/>
    </row>
    <row r="98" spans="1:4" ht="15.75">
      <c r="A98" s="7" t="s">
        <v>86</v>
      </c>
      <c r="B98" s="1" t="s">
        <v>87</v>
      </c>
      <c r="C98" s="1" t="s">
        <v>88</v>
      </c>
      <c r="D98" s="39">
        <v>0</v>
      </c>
    </row>
    <row r="99" spans="1:4" ht="15.75">
      <c r="A99" s="7" t="s">
        <v>89</v>
      </c>
      <c r="B99" s="1" t="s">
        <v>90</v>
      </c>
      <c r="C99" s="1" t="s">
        <v>88</v>
      </c>
      <c r="D99" s="39">
        <v>0</v>
      </c>
    </row>
    <row r="100" spans="1:4" ht="15.75">
      <c r="A100" s="7" t="s">
        <v>91</v>
      </c>
      <c r="B100" s="1" t="s">
        <v>92</v>
      </c>
      <c r="C100" s="1" t="s">
        <v>88</v>
      </c>
      <c r="D100" s="1">
        <v>0</v>
      </c>
    </row>
    <row r="101" spans="1:4" ht="15.75">
      <c r="A101" s="7" t="s">
        <v>93</v>
      </c>
      <c r="B101" s="1" t="s">
        <v>94</v>
      </c>
      <c r="C101" s="1" t="s">
        <v>33</v>
      </c>
      <c r="D101" s="40">
        <v>0</v>
      </c>
    </row>
    <row r="102" spans="1:4" ht="15.75">
      <c r="A102" s="23" t="s">
        <v>95</v>
      </c>
      <c r="B102" s="23"/>
      <c r="C102" s="23"/>
      <c r="D102" s="23"/>
    </row>
    <row r="103" spans="1:4" ht="15.75">
      <c r="A103" s="7" t="s">
        <v>96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97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98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99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100</v>
      </c>
      <c r="B107" s="1" t="s">
        <v>101</v>
      </c>
      <c r="C107" s="1" t="s">
        <v>33</v>
      </c>
      <c r="D107" s="1">
        <v>0</v>
      </c>
    </row>
    <row r="108" spans="1:4" ht="15.75">
      <c r="A108" s="7" t="s">
        <v>102</v>
      </c>
      <c r="B108" s="1" t="s">
        <v>61</v>
      </c>
      <c r="C108" s="1" t="s">
        <v>33</v>
      </c>
      <c r="D108" s="1">
        <v>0</v>
      </c>
    </row>
    <row r="109" spans="1:4" ht="15.75">
      <c r="A109" s="23" t="s">
        <v>103</v>
      </c>
      <c r="B109" s="23"/>
      <c r="C109" s="23"/>
      <c r="D109" s="23"/>
    </row>
    <row r="110" spans="1:4" ht="15.75">
      <c r="A110" s="7" t="s">
        <v>104</v>
      </c>
      <c r="B110" s="1" t="s">
        <v>87</v>
      </c>
      <c r="C110" s="1" t="s">
        <v>88</v>
      </c>
      <c r="D110" s="1">
        <v>0</v>
      </c>
    </row>
    <row r="111" spans="1:4" ht="15.75">
      <c r="A111" s="7" t="s">
        <v>105</v>
      </c>
      <c r="B111" s="1" t="s">
        <v>90</v>
      </c>
      <c r="C111" s="1" t="s">
        <v>88</v>
      </c>
      <c r="D111" s="1">
        <v>0</v>
      </c>
    </row>
    <row r="112" spans="1:4" ht="15.75">
      <c r="A112" s="7" t="s">
        <v>106</v>
      </c>
      <c r="B112" s="1" t="s">
        <v>107</v>
      </c>
      <c r="C112" s="1" t="s">
        <v>88</v>
      </c>
      <c r="D112" s="1">
        <v>0</v>
      </c>
    </row>
    <row r="113" spans="1:4" ht="15.75">
      <c r="A113" s="7" t="s">
        <v>108</v>
      </c>
      <c r="B113" s="1" t="s">
        <v>94</v>
      </c>
      <c r="C113" s="1" t="s">
        <v>33</v>
      </c>
      <c r="D113" s="1">
        <v>0</v>
      </c>
    </row>
    <row r="114" spans="1:4" ht="15.75">
      <c r="A114" s="23" t="s">
        <v>109</v>
      </c>
      <c r="B114" s="23"/>
      <c r="C114" s="23"/>
      <c r="D114" s="23"/>
    </row>
    <row r="115" spans="1:4" ht="15.75">
      <c r="A115" s="7" t="s">
        <v>110</v>
      </c>
      <c r="B115" s="1" t="s">
        <v>111</v>
      </c>
      <c r="C115" s="1" t="s">
        <v>88</v>
      </c>
      <c r="D115" s="1">
        <v>4</v>
      </c>
    </row>
    <row r="116" spans="1:4" ht="15.75">
      <c r="A116" s="7" t="s">
        <v>112</v>
      </c>
      <c r="B116" s="1" t="s">
        <v>113</v>
      </c>
      <c r="C116" s="1" t="s">
        <v>88</v>
      </c>
      <c r="D116" s="1">
        <v>0</v>
      </c>
    </row>
    <row r="117" spans="1:4" ht="31.5">
      <c r="A117" s="7" t="s">
        <v>114</v>
      </c>
      <c r="B117" s="1" t="s">
        <v>115</v>
      </c>
      <c r="C117" s="1" t="s">
        <v>33</v>
      </c>
      <c r="D117" s="20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2024-03-12T12:05:38Z</dcterms:modified>
  <cp:category/>
  <cp:version/>
  <cp:contentType/>
  <cp:contentStatus/>
</cp:coreProperties>
</file>