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<sst xmlns="http://schemas.openxmlformats.org/spreadsheetml/2006/main" count="360" uniqueCount="252">
  <si>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</si>
  <si>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</si>
  <si>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</si>
  <si>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</si>
  <si>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</si>
  <si>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</si>
  <si>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</si>
  <si>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</si>
  <si>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</si>
  <si>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</si>
  <si>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</si>
  <si>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</si>
  <si>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</si>
  <si>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</si>
  <si>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</si>
  <si>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</si>
  <si>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</si>
  <si>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</si>
  <si>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</si>
  <si>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</si>
  <si>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</si>
  <si>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</si>
  <si>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</si>
  <si>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</si>
  <si>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</si>
  <si>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</si>
  <si>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</si>
  <si>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</si>
  <si>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</si>
  <si>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</si>
  <si>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</si>
  <si>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</si>
  <si>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</si>
  <si>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</si>
  <si>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</si>
  <si>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</si>
  <si>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</si>
  <si>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</si>
  <si>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</si>
  <si>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</si>
  <si>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</si>
  <si>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</si>
  <si>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</si>
  <si>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</si>
  <si>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</si>
  <si>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</si>
  <si>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</si>
  <si>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</si>
  <si>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</si>
  <si>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</si>
  <si>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</si>
  <si>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</si>
  <si>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</si>
  <si>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</si>
  <si>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</si>
  <si>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</si>
  <si>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</si>
  <si>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</si>
  <si>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</si>
  <si>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</si>
  <si>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</si>
  <si>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</si>
  <si>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</si>
  <si>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</si>
  <si>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</si>
  <si>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</si>
  <si>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</si>
  <si>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</si>
  <si>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</si>
  <si>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</si>
  <si>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</si>
  <si>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</si>
  <si>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</si>
  <si>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</si>
  <si>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</si>
  <si>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</si>
  <si>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</si>
  <si>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</si>
  <si>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</si>
  <si>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</si>
  <si>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</si>
  <si>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</si>
  <si>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</si>
  <si>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</si>
  <si>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</si>
  <si>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</si>
  <si>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</si>
  <si>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</si>
  <si>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</si>
  <si>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</si>
  <si>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</si>
  <si>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</si>
  <si>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</si>
  <si>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</si>
  <si>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</si>
  <si>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</si>
  <si>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</si>
  <si>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</si>
  <si>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</si>
  <si>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</si>
  <si>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</si>
  <si>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</si>
  <si>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</si>
  <si>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</si>
  <si>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</si>
  <si>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</si>
  <si>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</si>
  <si>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</si>
  <si>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</si>
  <si>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</si>
  <si>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</si>
  <si>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</si>
  <si>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</si>
  <si>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</si>
  <si>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</si>
  <si>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</si>
  <si>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</si>
  <si>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</si>
  <si>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</si>
  <si>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</si>
  <si>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</si>
  <si>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</si>
  <si>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</si>
  <si>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</si>
  <si>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</si>
  <si>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</si>
  <si>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</si>
  <si>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</si>
  <si>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</si>
  <si>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</si>
  <si>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</si>
  <si>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</si>
  <si>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</si>
  <si>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</si>
  <si>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</si>
  <si>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</si>
  <si>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</si>
  <si>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</si>
  <si>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</si>
  <si>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</si>
  <si>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</si>
  <si>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</si>
  <si>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</si>
  <si>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</si>
  <si>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</si>
  <si>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</si>
  <si>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</si>
  <si>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</si>
  <si>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</si>
  <si>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</si>
  <si>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</si>
  <si>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</si>
  <si>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</si>
  <si>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</si>
  <si>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</si>
  <si>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</si>
  <si>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</si>
  <si>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</si>
  <si>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</si>
  <si>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</si>
  <si>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</si>
  <si>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</si>
  <si>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</si>
  <si>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</si>
  <si>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</si>
  <si>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</si>
  <si>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</si>
  <si>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</si>
  <si>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</si>
  <si>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</si>
  <si>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</si>
  <si>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</si>
  <si>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</si>
  <si>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</si>
  <si>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</si>
  <si>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</si>
  <si>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</si>
  <si>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</si>
  <si>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</si>
  <si>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</si>
  <si>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</si>
  <si>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</si>
  <si>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</si>
  <si>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</si>
  <si>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</si>
  <si>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</si>
  <si>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</si>
  <si>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</si>
  <si>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</si>
  <si>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</si>
  <si>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</si>
  <si>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</si>
  <si>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</si>
  <si>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</si>
  <si>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</si>
  <si>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</si>
  <si>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</si>
  <si>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</si>
  <si>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</si>
  <si>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</si>
  <si>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</si>
  <si>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</si>
  <si>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</si>
  <si>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</si>
  <si>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</si>
  <si>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</si>
  <si>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</si>
  <si>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</si>
  <si>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</si>
  <si>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</si>
  <si>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</si>
  <si>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</si>
  <si>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</si>
  <si>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</si>
  <si>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</si>
  <si>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</si>
  <si>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</si>
  <si>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</si>
  <si>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</si>
  <si>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</si>
  <si>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</si>
  <si>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</si>
  <si>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</si>
  <si>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</si>
  <si>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</si>
  <si>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</si>
  <si>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</si>
  <si>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</si>
  <si>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</si>
  <si>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</si>
  <si>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</si>
  <si>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</si>
  <si>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</si>
  <si>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</si>
  <si>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</si>
  <si>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</si>
  <si>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</si>
  <si>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</si>
  <si>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</si>
  <si>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</si>
  <si>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</si>
  <si>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</si>
  <si>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Проведение техосмотров и устранение незначит. неисправн. Дымоудаления</t>
  </si>
  <si>
    <t>24.2</t>
  </si>
  <si>
    <t>нежилые 244314,36</t>
  </si>
  <si>
    <t xml:space="preserve"> жилые 543644,02</t>
  </si>
  <si>
    <t>Отчет об исполнении управляющей организацией ООО "ГУК "Привокзальная" договора управления за 2023 год по дому № 33  ул. Гагарина                        в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</si>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</sst>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179" fontId="38" fillId="0" borderId="12" xfId="0" applyNumberFormat="1" applyFont="1" applyBorder="1" applyAlignment="1">
      <alignment vertical="center"/>
    </xf>
    <xf numFmtId="179" fontId="38" fillId="0" borderId="12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3;&#1072;&#1075;&#1072;&#1088;&#1080;&#1085;&#1072;,%20&#1076;.%203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4332.45</v>
          </cell>
        </row>
        <row r="24">
          <cell r="D24">
            <v>-203038.16048670455</v>
          </cell>
        </row>
        <row r="25">
          <cell r="D25">
            <v>23442.84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K124">
            <v>65491.547308307665</v>
          </cell>
        </row>
        <row r="125">
          <cell r="CK125">
            <v>69184.50439814005</v>
          </cell>
        </row>
        <row r="126">
          <cell r="CK126">
            <v>16575.723305396634</v>
          </cell>
        </row>
      </sheetData>
      <sheetData sheetId="4">
        <row r="124">
          <cell r="CK124">
            <v>292634.2596439127</v>
          </cell>
        </row>
        <row r="125">
          <cell r="CK125">
            <v>309135.4083920468</v>
          </cell>
        </row>
        <row r="126">
          <cell r="CK126">
            <v>74064.89412599032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Normal="90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7" width="31.8515625" style="12" hidden="1" customWidth="1"/>
    <col min="8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24" t="s">
        <v>246</v>
      </c>
      <c r="B2" s="24"/>
      <c r="C2" s="24"/>
      <c r="D2" s="24"/>
      <c r="E2" s="2">
        <v>4991.65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23" t="s">
        <v>63</v>
      </c>
      <c r="B8" s="23"/>
      <c r="C8" s="23"/>
      <c r="D8" s="23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4332.45</v>
      </c>
    </row>
    <row r="10" spans="1:4" ht="15.75">
      <c r="A10" s="7" t="s">
        <v>18</v>
      </c>
      <c r="B10" s="1" t="s">
        <v>34</v>
      </c>
      <c r="C10" s="1" t="s">
        <v>33</v>
      </c>
      <c r="D10" s="19">
        <f>'[1]по форме'!$D$24</f>
        <v>-203038.16048670455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23442.84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827086.3371737943</v>
      </c>
    </row>
    <row r="13" spans="1:4" ht="15.75">
      <c r="A13" s="7" t="s">
        <v>54</v>
      </c>
      <c r="B13" s="10" t="s">
        <v>39</v>
      </c>
      <c r="C13" s="1" t="s">
        <v>33</v>
      </c>
      <c r="D13" s="19">
        <f>'[2]ГУК 2023'!$CK$125+'[2]ГУК 2022'!$CK$125</f>
        <v>378319.9127901869</v>
      </c>
    </row>
    <row r="14" spans="1:4" ht="15.75">
      <c r="A14" s="7" t="s">
        <v>55</v>
      </c>
      <c r="B14" s="10" t="s">
        <v>40</v>
      </c>
      <c r="C14" s="1" t="s">
        <v>33</v>
      </c>
      <c r="D14" s="19">
        <f>'[2]ГУК 2023'!$CK$124+'[2]ГУК 2022'!$CK$124</f>
        <v>358125.8069522204</v>
      </c>
    </row>
    <row r="15" spans="1:4" ht="15.75">
      <c r="A15" s="7" t="s">
        <v>56</v>
      </c>
      <c r="B15" s="10" t="s">
        <v>41</v>
      </c>
      <c r="C15" s="1" t="s">
        <v>33</v>
      </c>
      <c r="D15" s="19">
        <f>'[2]ГУК 2023'!$CK$126+'[2]ГУК 2022'!$CK$126</f>
        <v>90640.61743138696</v>
      </c>
    </row>
    <row r="16" spans="1:7" ht="15.75">
      <c r="A16" s="10" t="s">
        <v>42</v>
      </c>
      <c r="B16" s="10" t="s">
        <v>43</v>
      </c>
      <c r="C16" s="10" t="s">
        <v>33</v>
      </c>
      <c r="D16" s="11">
        <f>D17</f>
        <v>877992.4471737943</v>
      </c>
      <c r="E16" s="2">
        <v>877992.45</v>
      </c>
      <c r="F16" s="2">
        <f>D16-E16</f>
        <v>-0.002826205687597394</v>
      </c>
      <c r="G16" s="12" t="s">
        <v>245</v>
      </c>
    </row>
    <row r="17" spans="1:7" ht="31.5">
      <c r="A17" s="10" t="s">
        <v>19</v>
      </c>
      <c r="B17" s="10" t="s">
        <v>57</v>
      </c>
      <c r="C17" s="10" t="s">
        <v>33</v>
      </c>
      <c r="D17" s="11">
        <f>D12-D25+D105+D121</f>
        <v>877992.4471737943</v>
      </c>
      <c r="G17" s="12" t="s">
        <v>244</v>
      </c>
    </row>
    <row r="18" spans="1:5" ht="31.5">
      <c r="A18" s="10" t="s">
        <v>44</v>
      </c>
      <c r="B18" s="10" t="s">
        <v>58</v>
      </c>
      <c r="C18" s="10" t="s">
        <v>33</v>
      </c>
      <c r="D18" s="11">
        <v>0</v>
      </c>
      <c r="E18" s="2">
        <f>D12-D100</f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679286.7366870897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977.9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D22-D100</f>
        <v>-147799.60048670426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55978.59</v>
      </c>
      <c r="E25" s="2">
        <f>D25+F16</f>
        <v>55978.58717379431</v>
      </c>
    </row>
    <row r="26" spans="1:4" ht="35.25" customHeight="1">
      <c r="A26" s="23" t="s">
        <v>62</v>
      </c>
      <c r="B26" s="23"/>
      <c r="C26" s="23"/>
      <c r="D26" s="23"/>
    </row>
    <row r="27" spans="1:22" s="6" customFormat="1" ht="32.25" customHeight="1">
      <c r="A27" s="21" t="s">
        <v>22</v>
      </c>
      <c r="B27" s="4" t="s">
        <v>64</v>
      </c>
      <c r="C27" s="4" t="s">
        <v>127</v>
      </c>
      <c r="D27" s="13" t="s">
        <v>128</v>
      </c>
      <c r="E27" s="22" t="s">
        <v>250</v>
      </c>
      <c r="F27" s="22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1" t="s">
        <v>129</v>
      </c>
      <c r="B28" s="25" t="s">
        <v>130</v>
      </c>
      <c r="C28" s="14" t="s">
        <v>27</v>
      </c>
      <c r="D28" s="15" t="s">
        <v>27</v>
      </c>
      <c r="E28" s="22"/>
      <c r="F28" s="22"/>
    </row>
    <row r="29" spans="1:6" ht="15.75">
      <c r="A29" s="16" t="s">
        <v>68</v>
      </c>
      <c r="B29" s="26" t="s">
        <v>131</v>
      </c>
      <c r="C29" s="27" t="s">
        <v>132</v>
      </c>
      <c r="D29" s="17">
        <f>E29*E$2*10+F29*E$2*2</f>
        <v>2282.954150809798</v>
      </c>
      <c r="E29" s="28">
        <v>0.037371679389165594</v>
      </c>
      <c r="F29" s="29">
        <v>0.0418189092364763</v>
      </c>
    </row>
    <row r="30" spans="1:6" ht="15.75">
      <c r="A30" s="16" t="s">
        <v>70</v>
      </c>
      <c r="B30" s="26" t="s">
        <v>119</v>
      </c>
      <c r="C30" s="27" t="s">
        <v>132</v>
      </c>
      <c r="D30" s="17">
        <f aca="true" t="shared" si="0" ref="D30:D61">E30*E$2*10+F30*E$2*2</f>
        <v>1539.7217989650326</v>
      </c>
      <c r="E30" s="28">
        <v>0.0252050569649064</v>
      </c>
      <c r="F30" s="29">
        <v>0.028204458743730263</v>
      </c>
    </row>
    <row r="31" spans="1:6" ht="15.75">
      <c r="A31" s="16" t="s">
        <v>72</v>
      </c>
      <c r="B31" s="26" t="s">
        <v>84</v>
      </c>
      <c r="C31" s="27" t="s">
        <v>132</v>
      </c>
      <c r="D31" s="17">
        <f t="shared" si="0"/>
        <v>1368.4114758288383</v>
      </c>
      <c r="E31" s="28">
        <v>0.022400727990524998</v>
      </c>
      <c r="F31" s="29">
        <v>0.025066414621397474</v>
      </c>
    </row>
    <row r="32" spans="1:6" ht="15.75">
      <c r="A32" s="16" t="s">
        <v>122</v>
      </c>
      <c r="B32" s="26" t="s">
        <v>133</v>
      </c>
      <c r="C32" s="27" t="s">
        <v>132</v>
      </c>
      <c r="D32" s="17">
        <f t="shared" si="0"/>
        <v>4165.000723295689</v>
      </c>
      <c r="E32" s="28">
        <v>0.0681805509021882</v>
      </c>
      <c r="F32" s="29">
        <v>0.0762940364595486</v>
      </c>
    </row>
    <row r="33" spans="1:22" s="6" customFormat="1" ht="15.75">
      <c r="A33" s="16" t="s">
        <v>124</v>
      </c>
      <c r="B33" s="26" t="s">
        <v>0</v>
      </c>
      <c r="C33" s="27" t="s">
        <v>132</v>
      </c>
      <c r="D33" s="17">
        <f t="shared" si="0"/>
        <v>43089.57610552883</v>
      </c>
      <c r="E33" s="28">
        <v>0.7053710748679144</v>
      </c>
      <c r="F33" s="29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6" t="s">
        <v>76</v>
      </c>
      <c r="B34" s="26" t="s">
        <v>134</v>
      </c>
      <c r="C34" s="27" t="s">
        <v>132</v>
      </c>
      <c r="D34" s="17">
        <f t="shared" si="0"/>
        <v>4976.8755534955435</v>
      </c>
      <c r="E34" s="28">
        <v>0.0814708422764586</v>
      </c>
      <c r="F34" s="29">
        <v>0.09116587250735717</v>
      </c>
    </row>
    <row r="35" spans="1:6" ht="15.75">
      <c r="A35" s="16" t="s">
        <v>78</v>
      </c>
      <c r="B35" s="26" t="s">
        <v>120</v>
      </c>
      <c r="C35" s="27" t="s">
        <v>132</v>
      </c>
      <c r="D35" s="17">
        <f t="shared" si="0"/>
        <v>7886.118351107656</v>
      </c>
      <c r="E35" s="28">
        <v>0.12909478998431476</v>
      </c>
      <c r="F35" s="29">
        <v>0.1444570699924482</v>
      </c>
    </row>
    <row r="36" spans="1:6" ht="15.75">
      <c r="A36" s="16" t="s">
        <v>80</v>
      </c>
      <c r="B36" s="26" t="s">
        <v>15</v>
      </c>
      <c r="C36" s="27" t="s">
        <v>132</v>
      </c>
      <c r="D36" s="17">
        <f t="shared" si="0"/>
        <v>13838.423950242139</v>
      </c>
      <c r="E36" s="28">
        <v>0.22653330244777517</v>
      </c>
      <c r="F36" s="29">
        <v>0.2534907654390604</v>
      </c>
    </row>
    <row r="37" spans="1:6" ht="31.5">
      <c r="A37" s="16" t="s">
        <v>81</v>
      </c>
      <c r="B37" s="26" t="s">
        <v>135</v>
      </c>
      <c r="C37" s="27" t="s">
        <v>132</v>
      </c>
      <c r="D37" s="17">
        <f t="shared" si="0"/>
        <v>61.763436882004335</v>
      </c>
      <c r="E37" s="28">
        <v>0.00101105988497775</v>
      </c>
      <c r="F37" s="29">
        <v>0.0011313760112901022</v>
      </c>
    </row>
    <row r="38" spans="1:6" ht="15.75">
      <c r="A38" s="16" t="s">
        <v>126</v>
      </c>
      <c r="B38" s="26" t="s">
        <v>136</v>
      </c>
      <c r="C38" s="27" t="s">
        <v>132</v>
      </c>
      <c r="D38" s="17">
        <f t="shared" si="0"/>
        <v>10621.683843571327</v>
      </c>
      <c r="E38" s="28">
        <v>0.17387566151261669</v>
      </c>
      <c r="F38" s="29">
        <v>0.19456686523261807</v>
      </c>
    </row>
    <row r="39" spans="1:6" ht="15.75">
      <c r="A39" s="16" t="s">
        <v>82</v>
      </c>
      <c r="B39" s="26" t="s">
        <v>137</v>
      </c>
      <c r="C39" s="27" t="s">
        <v>132</v>
      </c>
      <c r="D39" s="17">
        <f t="shared" si="0"/>
        <v>25876.8089442991</v>
      </c>
      <c r="E39" s="28">
        <v>0.42360018800115107</v>
      </c>
      <c r="F39" s="29">
        <v>0.47400861037328806</v>
      </c>
    </row>
    <row r="40" spans="1:6" ht="31.5">
      <c r="A40" s="16" t="s">
        <v>138</v>
      </c>
      <c r="B40" s="26" t="s">
        <v>139</v>
      </c>
      <c r="C40" s="27" t="s">
        <v>132</v>
      </c>
      <c r="D40" s="17">
        <f t="shared" si="0"/>
        <v>395.2235798875124</v>
      </c>
      <c r="E40" s="28">
        <v>0.006469761519019201</v>
      </c>
      <c r="F40" s="29">
        <v>0.007239663139782486</v>
      </c>
    </row>
    <row r="41" spans="1:6" ht="31.5">
      <c r="A41" s="16" t="s">
        <v>140</v>
      </c>
      <c r="B41" s="26" t="s">
        <v>141</v>
      </c>
      <c r="C41" s="27" t="s">
        <v>132</v>
      </c>
      <c r="D41" s="17">
        <f t="shared" si="0"/>
        <v>1188.4468747103754</v>
      </c>
      <c r="E41" s="28">
        <v>0.01945472954723055</v>
      </c>
      <c r="F41" s="29">
        <v>0.021769842363350986</v>
      </c>
    </row>
    <row r="42" spans="1:6" ht="31.5">
      <c r="A42" s="16" t="s">
        <v>142</v>
      </c>
      <c r="B42" s="26" t="s">
        <v>143</v>
      </c>
      <c r="C42" s="27" t="s">
        <v>132</v>
      </c>
      <c r="D42" s="17">
        <f t="shared" si="0"/>
        <v>7130.681248262254</v>
      </c>
      <c r="E42" s="28">
        <v>0.1167283772833833</v>
      </c>
      <c r="F42" s="29">
        <v>0.13061905418010591</v>
      </c>
    </row>
    <row r="43" spans="1:6" ht="15.75">
      <c r="A43" s="16" t="s">
        <v>144</v>
      </c>
      <c r="B43" s="26" t="s">
        <v>145</v>
      </c>
      <c r="C43" s="27" t="s">
        <v>132</v>
      </c>
      <c r="D43" s="17">
        <f t="shared" si="0"/>
        <v>12912.404654108803</v>
      </c>
      <c r="E43" s="28">
        <v>0.21137448016875554</v>
      </c>
      <c r="F43" s="29">
        <v>0.23652804330883745</v>
      </c>
    </row>
    <row r="44" spans="1:6" ht="15.75">
      <c r="A44" s="16" t="s">
        <v>146</v>
      </c>
      <c r="B44" s="26" t="s">
        <v>147</v>
      </c>
      <c r="C44" s="27" t="s">
        <v>132</v>
      </c>
      <c r="D44" s="17">
        <f t="shared" si="0"/>
        <v>23597.849075634964</v>
      </c>
      <c r="E44" s="28">
        <v>0.38629389452071455</v>
      </c>
      <c r="F44" s="29">
        <v>0.4322628679686796</v>
      </c>
    </row>
    <row r="45" spans="1:6" ht="15.75">
      <c r="A45" s="16" t="s">
        <v>148</v>
      </c>
      <c r="B45" s="26" t="s">
        <v>151</v>
      </c>
      <c r="C45" s="27" t="s">
        <v>132</v>
      </c>
      <c r="D45" s="17">
        <f t="shared" si="0"/>
        <v>3119.460387574574</v>
      </c>
      <c r="E45" s="28">
        <v>0.051065183867265454</v>
      </c>
      <c r="F45" s="29">
        <v>0.05714194074747004</v>
      </c>
    </row>
    <row r="46" spans="1:6" ht="15.75">
      <c r="A46" s="16" t="s">
        <v>149</v>
      </c>
      <c r="B46" s="26" t="s">
        <v>14</v>
      </c>
      <c r="C46" s="27" t="s">
        <v>132</v>
      </c>
      <c r="D46" s="17">
        <f t="shared" si="0"/>
        <v>51326.15573082442</v>
      </c>
      <c r="E46" s="28">
        <v>0.8402028729181268</v>
      </c>
      <c r="F46" s="29">
        <v>0.9401870147953839</v>
      </c>
    </row>
    <row r="47" spans="1:6" ht="31.5">
      <c r="A47" s="16" t="s">
        <v>150</v>
      </c>
      <c r="B47" s="26" t="s">
        <v>154</v>
      </c>
      <c r="C47" s="27" t="s">
        <v>132</v>
      </c>
      <c r="D47" s="17">
        <f t="shared" si="0"/>
        <v>5339.097769556832</v>
      </c>
      <c r="E47" s="28">
        <v>0.08740037551805864</v>
      </c>
      <c r="F47" s="29">
        <v>0.09780102020470761</v>
      </c>
    </row>
    <row r="48" spans="1:6" ht="31.5">
      <c r="A48" s="16" t="s">
        <v>152</v>
      </c>
      <c r="B48" s="26" t="s">
        <v>156</v>
      </c>
      <c r="C48" s="27" t="s">
        <v>132</v>
      </c>
      <c r="D48" s="17">
        <f t="shared" si="0"/>
        <v>11622.103584684031</v>
      </c>
      <c r="E48" s="28">
        <v>0.19025240994893294</v>
      </c>
      <c r="F48" s="29">
        <v>0.21289244673285596</v>
      </c>
    </row>
    <row r="49" spans="1:6" ht="31.5">
      <c r="A49" s="16" t="s">
        <v>153</v>
      </c>
      <c r="B49" s="26" t="s">
        <v>158</v>
      </c>
      <c r="C49" s="27" t="s">
        <v>132</v>
      </c>
      <c r="D49" s="17">
        <f t="shared" si="0"/>
        <v>4245.99588902718</v>
      </c>
      <c r="E49" s="28">
        <v>0.06950643182919496</v>
      </c>
      <c r="F49" s="29">
        <v>0.07777769721686915</v>
      </c>
    </row>
    <row r="50" spans="1:6" ht="31.5">
      <c r="A50" s="16" t="s">
        <v>155</v>
      </c>
      <c r="B50" s="26" t="s">
        <v>160</v>
      </c>
      <c r="C50" s="27" t="s">
        <v>132</v>
      </c>
      <c r="D50" s="17">
        <f t="shared" si="0"/>
        <v>8218.087578324943</v>
      </c>
      <c r="E50" s="28">
        <v>0.13452908550979994</v>
      </c>
      <c r="F50" s="29">
        <v>0.15053804668546614</v>
      </c>
    </row>
    <row r="51" spans="1:6" ht="15.75">
      <c r="A51" s="16" t="s">
        <v>157</v>
      </c>
      <c r="B51" s="26" t="s">
        <v>240</v>
      </c>
      <c r="C51" s="27" t="s">
        <v>79</v>
      </c>
      <c r="D51" s="17">
        <f t="shared" si="0"/>
        <v>8872.336200146894</v>
      </c>
      <c r="E51" s="28">
        <v>0.1452390551895942</v>
      </c>
      <c r="F51" s="29">
        <v>0.1625225027571559</v>
      </c>
    </row>
    <row r="52" spans="1:6" ht="15.75">
      <c r="A52" s="16" t="s">
        <v>159</v>
      </c>
      <c r="B52" s="26" t="s">
        <v>117</v>
      </c>
      <c r="C52" s="27" t="s">
        <v>132</v>
      </c>
      <c r="D52" s="17">
        <f t="shared" si="0"/>
        <v>5895.560446997931</v>
      </c>
      <c r="E52" s="28">
        <v>0.09650960128415159</v>
      </c>
      <c r="F52" s="29">
        <v>0.10799424383696563</v>
      </c>
    </row>
    <row r="53" spans="1:6" ht="15.75">
      <c r="A53" s="16" t="s">
        <v>161</v>
      </c>
      <c r="B53" s="26" t="s">
        <v>163</v>
      </c>
      <c r="C53" s="27" t="s">
        <v>132</v>
      </c>
      <c r="D53" s="17">
        <f t="shared" si="0"/>
        <v>1670.7194597051875</v>
      </c>
      <c r="E53" s="28">
        <v>0.027349472601188547</v>
      </c>
      <c r="F53" s="29">
        <v>0.030604059840729985</v>
      </c>
    </row>
    <row r="54" spans="1:6" ht="31.5">
      <c r="A54" s="16" t="s">
        <v>162</v>
      </c>
      <c r="B54" s="26" t="s">
        <v>165</v>
      </c>
      <c r="C54" s="27" t="s">
        <v>132</v>
      </c>
      <c r="D54" s="17">
        <f t="shared" si="0"/>
        <v>21347.73680024506</v>
      </c>
      <c r="E54" s="28">
        <v>0.34945983260332153</v>
      </c>
      <c r="F54" s="29">
        <v>0.3910455526831168</v>
      </c>
    </row>
    <row r="55" spans="1:6" ht="15.75">
      <c r="A55" s="16" t="s">
        <v>164</v>
      </c>
      <c r="B55" s="26" t="s">
        <v>241</v>
      </c>
      <c r="C55" s="27" t="s">
        <v>132</v>
      </c>
      <c r="D55" s="17">
        <f t="shared" si="0"/>
        <v>14604.72282467572</v>
      </c>
      <c r="E55" s="28">
        <v>0.2390775210171459</v>
      </c>
      <c r="F55" s="29">
        <v>0.2675277460181863</v>
      </c>
    </row>
    <row r="56" spans="1:6" ht="15.75">
      <c r="A56" s="16" t="s">
        <v>166</v>
      </c>
      <c r="B56" s="26" t="s">
        <v>167</v>
      </c>
      <c r="C56" s="27" t="s">
        <v>132</v>
      </c>
      <c r="D56" s="17">
        <f t="shared" si="0"/>
        <v>2958.7275153055966</v>
      </c>
      <c r="E56" s="28">
        <v>0.048434006466</v>
      </c>
      <c r="F56" s="29">
        <v>0.054197653235453995</v>
      </c>
    </row>
    <row r="57" spans="1:6" ht="15.75">
      <c r="A57" s="16" t="s">
        <v>168</v>
      </c>
      <c r="B57" s="26" t="s">
        <v>169</v>
      </c>
      <c r="C57" s="27" t="s">
        <v>170</v>
      </c>
      <c r="D57" s="17">
        <f t="shared" si="0"/>
        <v>28834.574873162226</v>
      </c>
      <c r="E57" s="28">
        <v>0.4720184534150496</v>
      </c>
      <c r="F57" s="29">
        <v>0.5281886493714405</v>
      </c>
    </row>
    <row r="58" spans="1:6" ht="31.5">
      <c r="A58" s="16" t="s">
        <v>171</v>
      </c>
      <c r="B58" s="26" t="s">
        <v>172</v>
      </c>
      <c r="C58" s="27" t="s">
        <v>6</v>
      </c>
      <c r="D58" s="17">
        <f t="shared" si="0"/>
        <v>5465.361466272499</v>
      </c>
      <c r="E58" s="28">
        <v>0.0894672967439952</v>
      </c>
      <c r="F58" s="29">
        <v>0.10011390505653063</v>
      </c>
    </row>
    <row r="59" spans="1:22" s="6" customFormat="1" ht="24.75" customHeight="1">
      <c r="A59" s="16" t="s">
        <v>173</v>
      </c>
      <c r="B59" s="26" t="s">
        <v>174</v>
      </c>
      <c r="C59" s="27" t="s">
        <v>6</v>
      </c>
      <c r="D59" s="17">
        <f t="shared" si="0"/>
        <v>3954.635196957461</v>
      </c>
      <c r="E59" s="28">
        <v>0.06473689304245561</v>
      </c>
      <c r="F59" s="29">
        <v>0.07244058331450783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16" t="s">
        <v>175</v>
      </c>
      <c r="B60" s="26" t="s">
        <v>176</v>
      </c>
      <c r="C60" s="27" t="s">
        <v>177</v>
      </c>
      <c r="D60" s="17">
        <f t="shared" si="0"/>
        <v>5118.894474230213</v>
      </c>
      <c r="E60" s="28">
        <v>0.0837956745868266</v>
      </c>
      <c r="F60" s="29">
        <v>0.09376735986265897</v>
      </c>
    </row>
    <row r="61" spans="1:6" ht="15.75">
      <c r="A61" s="16" t="s">
        <v>178</v>
      </c>
      <c r="B61" s="26" t="s">
        <v>179</v>
      </c>
      <c r="C61" s="27" t="s">
        <v>177</v>
      </c>
      <c r="D61" s="17">
        <f t="shared" si="0"/>
        <v>2861.903157367221</v>
      </c>
      <c r="E61" s="28">
        <v>0.046849003604400155</v>
      </c>
      <c r="F61" s="29">
        <v>0.052424035033323775</v>
      </c>
    </row>
    <row r="62" spans="1:6" ht="15.75">
      <c r="A62" s="21" t="s">
        <v>180</v>
      </c>
      <c r="B62" s="30" t="s">
        <v>181</v>
      </c>
      <c r="C62" s="31" t="s">
        <v>27</v>
      </c>
      <c r="D62" s="17" t="s">
        <v>27</v>
      </c>
      <c r="E62" s="28"/>
      <c r="F62" s="29"/>
    </row>
    <row r="63" spans="1:6" ht="31.5">
      <c r="A63" s="7" t="s">
        <v>182</v>
      </c>
      <c r="B63" s="26" t="s">
        <v>183</v>
      </c>
      <c r="C63" s="31" t="s">
        <v>27</v>
      </c>
      <c r="D63" s="17" t="s">
        <v>27</v>
      </c>
      <c r="E63" s="28"/>
      <c r="F63" s="29"/>
    </row>
    <row r="64" spans="1:6" ht="31.5">
      <c r="A64" s="7" t="s">
        <v>184</v>
      </c>
      <c r="B64" s="26" t="s">
        <v>8</v>
      </c>
      <c r="C64" s="31" t="s">
        <v>185</v>
      </c>
      <c r="D64" s="17">
        <f aca="true" t="shared" si="1" ref="D64:D71">E64*E$2*10+F64*E$2*2</f>
        <v>11760.941873339747</v>
      </c>
      <c r="E64" s="28">
        <v>0.19252517570235</v>
      </c>
      <c r="F64" s="29">
        <v>0.21543567161092966</v>
      </c>
    </row>
    <row r="65" spans="1:22" s="6" customFormat="1" ht="33.75" customHeight="1">
      <c r="A65" s="7" t="s">
        <v>186</v>
      </c>
      <c r="B65" s="26" t="s">
        <v>187</v>
      </c>
      <c r="C65" s="31" t="s">
        <v>11</v>
      </c>
      <c r="D65" s="17">
        <f t="shared" si="1"/>
        <v>22264.424552674616</v>
      </c>
      <c r="E65" s="28">
        <v>0.36446589865665</v>
      </c>
      <c r="F65" s="29">
        <v>0.4078373405967914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15.75">
      <c r="A66" s="7" t="s">
        <v>188</v>
      </c>
      <c r="B66" s="26" t="s">
        <v>189</v>
      </c>
      <c r="C66" s="31" t="s">
        <v>10</v>
      </c>
      <c r="D66" s="17">
        <f t="shared" si="1"/>
        <v>5695.550466963274</v>
      </c>
      <c r="E66" s="28">
        <v>0.09323546244705</v>
      </c>
      <c r="F66" s="29">
        <v>0.10433048247824894</v>
      </c>
    </row>
    <row r="67" spans="1:6" ht="15.75">
      <c r="A67" s="7" t="s">
        <v>190</v>
      </c>
      <c r="B67" s="26" t="s">
        <v>13</v>
      </c>
      <c r="C67" s="31" t="s">
        <v>10</v>
      </c>
      <c r="D67" s="17">
        <f t="shared" si="1"/>
        <v>11686.973685457106</v>
      </c>
      <c r="E67" s="28">
        <v>0.1913143255407</v>
      </c>
      <c r="F67" s="29">
        <v>0.2140807302800433</v>
      </c>
    </row>
    <row r="68" spans="1:6" ht="15.75">
      <c r="A68" s="7" t="s">
        <v>191</v>
      </c>
      <c r="B68" s="26" t="s">
        <v>121</v>
      </c>
      <c r="C68" s="31" t="s">
        <v>132</v>
      </c>
      <c r="D68" s="17">
        <f t="shared" si="1"/>
        <v>3032.6957031882366</v>
      </c>
      <c r="E68" s="28">
        <v>0.04964485662765</v>
      </c>
      <c r="F68" s="29">
        <v>0.05555259456634035</v>
      </c>
    </row>
    <row r="69" spans="1:6" ht="31.5">
      <c r="A69" s="7" t="s">
        <v>192</v>
      </c>
      <c r="B69" s="26" t="s">
        <v>193</v>
      </c>
      <c r="C69" s="31" t="s">
        <v>132</v>
      </c>
      <c r="D69" s="17">
        <f t="shared" si="1"/>
        <v>15977.12858265022</v>
      </c>
      <c r="E69" s="28">
        <v>0.2615436349164</v>
      </c>
      <c r="F69" s="29">
        <v>0.2926673274714516</v>
      </c>
    </row>
    <row r="70" spans="1:6" ht="15.75">
      <c r="A70" s="7" t="s">
        <v>194</v>
      </c>
      <c r="B70" s="26" t="s">
        <v>195</v>
      </c>
      <c r="C70" s="31" t="s">
        <v>9</v>
      </c>
      <c r="D70" s="17">
        <f t="shared" si="1"/>
        <v>3254.6002668361557</v>
      </c>
      <c r="E70" s="28">
        <v>0.05327740711259999</v>
      </c>
      <c r="F70" s="29">
        <v>0.05961741855899939</v>
      </c>
    </row>
    <row r="71" spans="1:22" s="6" customFormat="1" ht="31.5" customHeight="1">
      <c r="A71" s="7" t="s">
        <v>196</v>
      </c>
      <c r="B71" s="26" t="s">
        <v>197</v>
      </c>
      <c r="C71" s="31" t="s">
        <v>7</v>
      </c>
      <c r="D71" s="17">
        <f t="shared" si="1"/>
        <v>2514.9183880097576</v>
      </c>
      <c r="E71" s="28">
        <v>0.04116890549610001</v>
      </c>
      <c r="F71" s="29">
        <v>0.04606800525013591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31.5">
      <c r="A72" s="7" t="s">
        <v>71</v>
      </c>
      <c r="B72" s="26" t="s">
        <v>198</v>
      </c>
      <c r="C72" s="15" t="s">
        <v>27</v>
      </c>
      <c r="D72" s="17" t="s">
        <v>27</v>
      </c>
      <c r="E72" s="28"/>
      <c r="F72" s="29"/>
    </row>
    <row r="73" spans="1:6" ht="15.75">
      <c r="A73" s="7" t="s">
        <v>199</v>
      </c>
      <c r="B73" s="26" t="s">
        <v>200</v>
      </c>
      <c r="C73" s="31" t="s">
        <v>11</v>
      </c>
      <c r="D73" s="17">
        <f aca="true" t="shared" si="2" ref="D73:D78">E73*E$2*10+F73*E$2*2</f>
        <v>19823.4743525475</v>
      </c>
      <c r="E73" s="28">
        <v>0.3245078433222</v>
      </c>
      <c r="F73" s="29">
        <v>0.3631242766775418</v>
      </c>
    </row>
    <row r="74" spans="1:6" ht="15.75">
      <c r="A74" s="7" t="s">
        <v>201</v>
      </c>
      <c r="B74" s="26" t="s">
        <v>202</v>
      </c>
      <c r="C74" s="31" t="s">
        <v>11</v>
      </c>
      <c r="D74" s="17">
        <f t="shared" si="2"/>
        <v>47487.57662065482</v>
      </c>
      <c r="E74" s="28">
        <v>0.7773658037793</v>
      </c>
      <c r="F74" s="29">
        <v>0.8698723344290367</v>
      </c>
    </row>
    <row r="75" spans="1:6" ht="15.75">
      <c r="A75" s="7" t="s">
        <v>203</v>
      </c>
      <c r="B75" s="26" t="s">
        <v>118</v>
      </c>
      <c r="C75" s="31" t="s">
        <v>204</v>
      </c>
      <c r="D75" s="17">
        <f t="shared" si="2"/>
        <v>4216.186709310476</v>
      </c>
      <c r="E75" s="28">
        <v>0.06901845921405</v>
      </c>
      <c r="F75" s="29">
        <v>0.07723165586052196</v>
      </c>
    </row>
    <row r="76" spans="1:6" ht="15.75">
      <c r="A76" s="7" t="s">
        <v>205</v>
      </c>
      <c r="B76" s="26" t="s">
        <v>206</v>
      </c>
      <c r="C76" s="31" t="s">
        <v>9</v>
      </c>
      <c r="D76" s="17">
        <f t="shared" si="2"/>
        <v>1775.236509183358</v>
      </c>
      <c r="E76" s="28">
        <v>0.029060403879600002</v>
      </c>
      <c r="F76" s="29">
        <v>0.0325185919412724</v>
      </c>
    </row>
    <row r="77" spans="1:22" s="6" customFormat="1" ht="15.75">
      <c r="A77" s="7" t="s">
        <v>207</v>
      </c>
      <c r="B77" s="26" t="s">
        <v>208</v>
      </c>
      <c r="C77" s="31" t="s">
        <v>12</v>
      </c>
      <c r="D77" s="17">
        <f t="shared" si="2"/>
        <v>21006.965358669735</v>
      </c>
      <c r="E77" s="28">
        <v>0.3438814459085999</v>
      </c>
      <c r="F77" s="29">
        <v>0.38480333797172334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15.75">
      <c r="A78" s="7" t="s">
        <v>209</v>
      </c>
      <c r="B78" s="26" t="s">
        <v>210</v>
      </c>
      <c r="C78" s="31" t="s">
        <v>11</v>
      </c>
      <c r="D78" s="17">
        <f t="shared" si="2"/>
        <v>887.618254591679</v>
      </c>
      <c r="E78" s="28">
        <v>0.014530201939800001</v>
      </c>
      <c r="F78" s="29">
        <v>0.0162592959706362</v>
      </c>
    </row>
    <row r="79" spans="1:6" ht="15.75">
      <c r="A79" s="21" t="s">
        <v>211</v>
      </c>
      <c r="B79" s="4" t="s">
        <v>212</v>
      </c>
      <c r="C79" s="15" t="s">
        <v>27</v>
      </c>
      <c r="D79" s="17" t="s">
        <v>27</v>
      </c>
      <c r="E79" s="28"/>
      <c r="F79" s="29"/>
    </row>
    <row r="80" spans="1:6" ht="15.75">
      <c r="A80" s="7" t="s">
        <v>65</v>
      </c>
      <c r="B80" s="32" t="s">
        <v>2</v>
      </c>
      <c r="C80" s="33" t="s">
        <v>213</v>
      </c>
      <c r="D80" s="17">
        <f>E80*E$2*10+F80*E$2*2</f>
        <v>586.1978889699213</v>
      </c>
      <c r="E80" s="28">
        <v>0.00959598753107625</v>
      </c>
      <c r="F80" s="29">
        <v>0.010737910047274323</v>
      </c>
    </row>
    <row r="81" spans="1:6" ht="15.75">
      <c r="A81" s="7" t="s">
        <v>214</v>
      </c>
      <c r="B81" s="34" t="s">
        <v>3</v>
      </c>
      <c r="C81" s="31" t="s">
        <v>132</v>
      </c>
      <c r="D81" s="17">
        <f>E81*E$2*10+F81*E$2*2</f>
        <v>2200.9234304479505</v>
      </c>
      <c r="E81" s="28">
        <v>0.03602884655989575</v>
      </c>
      <c r="F81" s="29">
        <v>0.040316279300523346</v>
      </c>
    </row>
    <row r="82" spans="1:6" ht="31.5">
      <c r="A82" s="21" t="s">
        <v>215</v>
      </c>
      <c r="B82" s="35" t="s">
        <v>216</v>
      </c>
      <c r="C82" s="15" t="s">
        <v>27</v>
      </c>
      <c r="D82" s="17" t="s">
        <v>27</v>
      </c>
      <c r="E82" s="36"/>
      <c r="F82" s="37"/>
    </row>
    <row r="83" spans="1:22" s="6" customFormat="1" ht="31.5">
      <c r="A83" s="7" t="s">
        <v>66</v>
      </c>
      <c r="B83" s="38" t="s">
        <v>217</v>
      </c>
      <c r="C83" s="31" t="s">
        <v>218</v>
      </c>
      <c r="D83" s="17">
        <f>E83*E$2*10+F83*E$2*2</f>
        <v>1943.8100093678945</v>
      </c>
      <c r="E83" s="36">
        <v>0.03181993139800035</v>
      </c>
      <c r="F83" s="37">
        <v>0.035606503234362395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6" customFormat="1" ht="31.5">
      <c r="A84" s="7" t="s">
        <v>243</v>
      </c>
      <c r="B84" s="26" t="s">
        <v>242</v>
      </c>
      <c r="C84" s="31" t="s">
        <v>213</v>
      </c>
      <c r="D84" s="17">
        <f>E84*E$2*10+F84*E$2*2</f>
        <v>5183.468702251757</v>
      </c>
      <c r="E84" s="28">
        <v>0.08485274677794705</v>
      </c>
      <c r="F84" s="37">
        <v>0.09495022364452274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6" ht="15.75">
      <c r="A85" s="7" t="s">
        <v>73</v>
      </c>
      <c r="B85" s="38" t="s">
        <v>219</v>
      </c>
      <c r="C85" s="31" t="s">
        <v>132</v>
      </c>
      <c r="D85" s="17">
        <f>E85*E$2*10+F85*E$2*2</f>
        <v>4610.511118912827</v>
      </c>
      <c r="E85" s="28">
        <v>0.07547350142580614</v>
      </c>
      <c r="F85" s="37">
        <v>0.08445484809547707</v>
      </c>
    </row>
    <row r="86" spans="1:6" ht="15.75">
      <c r="A86" s="21" t="s">
        <v>220</v>
      </c>
      <c r="B86" s="35" t="s">
        <v>221</v>
      </c>
      <c r="C86" s="15" t="s">
        <v>27</v>
      </c>
      <c r="D86" s="17" t="s">
        <v>27</v>
      </c>
      <c r="E86" s="28"/>
      <c r="F86" s="29"/>
    </row>
    <row r="87" spans="1:6" ht="31.5">
      <c r="A87" s="7" t="s">
        <v>67</v>
      </c>
      <c r="B87" s="26" t="s">
        <v>222</v>
      </c>
      <c r="C87" s="39" t="s">
        <v>5</v>
      </c>
      <c r="D87" s="17">
        <f>E87*E$2*10+F87*E$2*2</f>
        <v>52583.98476576871</v>
      </c>
      <c r="E87" s="28">
        <v>0.860793379916985</v>
      </c>
      <c r="F87" s="29">
        <v>0.9632277921271062</v>
      </c>
    </row>
    <row r="88" spans="1:6" ht="31.5">
      <c r="A88" s="7" t="s">
        <v>223</v>
      </c>
      <c r="B88" s="26" t="s">
        <v>224</v>
      </c>
      <c r="C88" s="39" t="s">
        <v>10</v>
      </c>
      <c r="D88" s="17">
        <f>E88*E$2*10+F88*E$2*2</f>
        <v>20999.56853988147</v>
      </c>
      <c r="E88" s="28">
        <v>0.343760360892435</v>
      </c>
      <c r="F88" s="29">
        <v>0.3846678438386348</v>
      </c>
    </row>
    <row r="89" spans="1:6" ht="15.75">
      <c r="A89" s="7" t="s">
        <v>74</v>
      </c>
      <c r="B89" s="26" t="s">
        <v>225</v>
      </c>
      <c r="C89" s="39" t="s">
        <v>6</v>
      </c>
      <c r="D89" s="17">
        <f>E89*E$2*10+F89*E$2*2</f>
        <v>3994.282145662555</v>
      </c>
      <c r="E89" s="28">
        <v>0.0653859087291</v>
      </c>
      <c r="F89" s="29">
        <v>0.0731668318678629</v>
      </c>
    </row>
    <row r="90" spans="1:22" s="6" customFormat="1" ht="15.75">
      <c r="A90" s="7" t="s">
        <v>123</v>
      </c>
      <c r="B90" s="26" t="s">
        <v>226</v>
      </c>
      <c r="C90" s="39" t="s">
        <v>12</v>
      </c>
      <c r="D90" s="17">
        <f>E90*E$2*10+F90*E$2*2</f>
        <v>1908.3792473721096</v>
      </c>
      <c r="E90" s="28">
        <v>0.031239934170569996</v>
      </c>
      <c r="F90" s="29">
        <v>0.03495748633686783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6" ht="15.75">
      <c r="A91" s="7" t="s">
        <v>125</v>
      </c>
      <c r="B91" s="34" t="s">
        <v>227</v>
      </c>
      <c r="C91" s="27" t="s">
        <v>79</v>
      </c>
      <c r="D91" s="17">
        <f>E91*E$2*10+F91*E$2*2</f>
        <v>798.856429132511</v>
      </c>
      <c r="E91" s="28">
        <v>0.01307718174582</v>
      </c>
      <c r="F91" s="29">
        <v>0.01463336637357258</v>
      </c>
    </row>
    <row r="92" spans="1:6" ht="31.5" customHeight="1">
      <c r="A92" s="7" t="s">
        <v>77</v>
      </c>
      <c r="B92" s="38" t="s">
        <v>228</v>
      </c>
      <c r="C92" s="15" t="s">
        <v>27</v>
      </c>
      <c r="D92" s="17" t="s">
        <v>27</v>
      </c>
      <c r="E92" s="28"/>
      <c r="F92" s="29"/>
    </row>
    <row r="93" spans="1:6" ht="15.75">
      <c r="A93" s="7" t="s">
        <v>229</v>
      </c>
      <c r="B93" s="34" t="s">
        <v>230</v>
      </c>
      <c r="C93" s="31" t="s">
        <v>79</v>
      </c>
      <c r="D93" s="17">
        <f>E93*E$2*10+F93*E$2*2</f>
        <v>244.0950200127117</v>
      </c>
      <c r="E93" s="28">
        <v>0.003995805533445</v>
      </c>
      <c r="F93" s="29">
        <v>0.004471306391924955</v>
      </c>
    </row>
    <row r="94" spans="1:6" ht="15.75">
      <c r="A94" s="7" t="s">
        <v>231</v>
      </c>
      <c r="B94" s="34" t="s">
        <v>233</v>
      </c>
      <c r="C94" s="31" t="s">
        <v>79</v>
      </c>
      <c r="D94" s="17">
        <f>E94*E$2*10+F94*E$2*2</f>
        <v>207.1109260713918</v>
      </c>
      <c r="E94" s="28">
        <v>0.00339038045262</v>
      </c>
      <c r="F94" s="29">
        <v>0.0037938357264817803</v>
      </c>
    </row>
    <row r="95" spans="1:6" ht="15.75">
      <c r="A95" s="7" t="s">
        <v>232</v>
      </c>
      <c r="B95" s="34" t="s">
        <v>234</v>
      </c>
      <c r="C95" s="31" t="s">
        <v>79</v>
      </c>
      <c r="D95" s="17">
        <f>E95*E$2*10+F95*E$2*2</f>
        <v>7.396818788263992</v>
      </c>
      <c r="E95" s="28">
        <v>0.00012108501616500001</v>
      </c>
      <c r="F95" s="29">
        <v>0.000135494133088635</v>
      </c>
    </row>
    <row r="96" spans="1:6" ht="15.75">
      <c r="A96" s="21" t="s">
        <v>235</v>
      </c>
      <c r="B96" s="35" t="s">
        <v>236</v>
      </c>
      <c r="C96" s="1" t="s">
        <v>27</v>
      </c>
      <c r="D96" s="17" t="s">
        <v>27</v>
      </c>
      <c r="E96" s="28"/>
      <c r="F96" s="29"/>
    </row>
    <row r="97" spans="1:6" ht="15.75">
      <c r="A97" s="7" t="s">
        <v>69</v>
      </c>
      <c r="B97" s="34" t="s">
        <v>237</v>
      </c>
      <c r="C97" s="31" t="s">
        <v>4</v>
      </c>
      <c r="D97" s="17">
        <f>E97*E$2*10+F97*E$2*2</f>
        <v>65461.84627613633</v>
      </c>
      <c r="E97" s="28">
        <v>1.07160239306025</v>
      </c>
      <c r="F97" s="29">
        <v>1.1991230778344197</v>
      </c>
    </row>
    <row r="98" spans="1:22" s="6" customFormat="1" ht="15.75">
      <c r="A98" s="7" t="s">
        <v>238</v>
      </c>
      <c r="B98" s="34" t="s">
        <v>1</v>
      </c>
      <c r="C98" s="15" t="s">
        <v>27</v>
      </c>
      <c r="D98" s="17">
        <f>E98*E$2*10+F98*E$2*2</f>
        <v>90640.61743138694</v>
      </c>
      <c r="E98" s="28">
        <v>1.48377578808591</v>
      </c>
      <c r="F98" s="29">
        <v>1.6603451068681332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6" ht="15.75">
      <c r="A99" s="7" t="s">
        <v>75</v>
      </c>
      <c r="B99" s="34" t="s">
        <v>239</v>
      </c>
      <c r="C99" s="1"/>
      <c r="D99" s="17">
        <f>E99*E$2*10+F99*E$2*2</f>
        <v>57942.97997786598</v>
      </c>
      <c r="E99" s="28">
        <v>0.9485194741285276</v>
      </c>
      <c r="F99" s="29">
        <v>1.0613932915498223</v>
      </c>
    </row>
    <row r="100" spans="1:6" ht="15.75">
      <c r="A100" s="7"/>
      <c r="B100" s="4" t="s">
        <v>83</v>
      </c>
      <c r="C100" s="1" t="s">
        <v>33</v>
      </c>
      <c r="D100" s="8">
        <f>SUM(D29:D61)+SUM(D64:D71)+SUM(D73:D78)+SUM(D80:D81)+SUM(D83:D85)+SUM(D87:D91)+SUM(D93:D95)+SUM(D97:D99)</f>
        <v>827086.3371737939</v>
      </c>
      <c r="E100" s="18">
        <f>SUM(E29:E61)+SUM(E64:E71)+SUM(E73:E78)+SUM(E80:E81)+SUM(E83:E85)+SUM(E87:E91)+SUM(E93:E95)+SUM(E97:E99)</f>
        <v>13.539301877374209</v>
      </c>
      <c r="F100" s="18">
        <f>SUM(F29:F61)+SUM(F64:F71)+SUM(F73:F78)+SUM(F80:F81)+SUM(F83:F85)+SUM(F87:F91)+SUM(F93:F95)+SUM(F97:F99)</f>
        <v>15.150478800781741</v>
      </c>
    </row>
    <row r="101" spans="1:4" ht="15.75">
      <c r="A101" s="23" t="s">
        <v>85</v>
      </c>
      <c r="B101" s="23"/>
      <c r="C101" s="23"/>
      <c r="D101" s="23"/>
    </row>
    <row r="102" spans="1:4" ht="15.75">
      <c r="A102" s="7" t="s">
        <v>86</v>
      </c>
      <c r="B102" s="1" t="s">
        <v>87</v>
      </c>
      <c r="C102" s="1" t="s">
        <v>88</v>
      </c>
      <c r="D102" s="40">
        <v>2</v>
      </c>
    </row>
    <row r="103" spans="1:4" ht="15.75">
      <c r="A103" s="7" t="s">
        <v>89</v>
      </c>
      <c r="B103" s="1" t="s">
        <v>90</v>
      </c>
      <c r="C103" s="1" t="s">
        <v>88</v>
      </c>
      <c r="D103" s="40">
        <v>2</v>
      </c>
    </row>
    <row r="104" spans="1:4" ht="15.75">
      <c r="A104" s="7" t="s">
        <v>91</v>
      </c>
      <c r="B104" s="1" t="s">
        <v>92</v>
      </c>
      <c r="C104" s="1" t="s">
        <v>88</v>
      </c>
      <c r="D104" s="1">
        <v>0</v>
      </c>
    </row>
    <row r="105" spans="1:4" ht="15.75">
      <c r="A105" s="7" t="s">
        <v>93</v>
      </c>
      <c r="B105" s="1" t="s">
        <v>94</v>
      </c>
      <c r="C105" s="1" t="s">
        <v>33</v>
      </c>
      <c r="D105" s="41">
        <v>-60115.3</v>
      </c>
    </row>
    <row r="106" spans="1:4" ht="15.75">
      <c r="A106" s="23" t="s">
        <v>95</v>
      </c>
      <c r="B106" s="23"/>
      <c r="C106" s="23"/>
      <c r="D106" s="23"/>
    </row>
    <row r="107" spans="1:4" ht="15.75">
      <c r="A107" s="7" t="s">
        <v>96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100</v>
      </c>
      <c r="B111" s="1" t="s">
        <v>101</v>
      </c>
      <c r="C111" s="1" t="s">
        <v>33</v>
      </c>
      <c r="D111" s="1">
        <v>0</v>
      </c>
    </row>
    <row r="112" spans="1:4" ht="15.75">
      <c r="A112" s="7" t="s">
        <v>102</v>
      </c>
      <c r="B112" s="1" t="s">
        <v>61</v>
      </c>
      <c r="C112" s="1" t="s">
        <v>33</v>
      </c>
      <c r="D112" s="1">
        <v>0</v>
      </c>
    </row>
    <row r="113" spans="1:4" ht="15.75">
      <c r="A113" s="23" t="s">
        <v>103</v>
      </c>
      <c r="B113" s="23"/>
      <c r="C113" s="23"/>
      <c r="D113" s="23"/>
    </row>
    <row r="114" spans="1:4" ht="15.75">
      <c r="A114" s="7" t="s">
        <v>104</v>
      </c>
      <c r="B114" s="1" t="s">
        <v>87</v>
      </c>
      <c r="C114" s="1" t="s">
        <v>88</v>
      </c>
      <c r="D114" s="1">
        <v>0</v>
      </c>
    </row>
    <row r="115" spans="1:4" ht="15.75">
      <c r="A115" s="7" t="s">
        <v>105</v>
      </c>
      <c r="B115" s="1" t="s">
        <v>90</v>
      </c>
      <c r="C115" s="1" t="s">
        <v>88</v>
      </c>
      <c r="D115" s="1">
        <v>0</v>
      </c>
    </row>
    <row r="116" spans="1:4" ht="15.75">
      <c r="A116" s="7" t="s">
        <v>106</v>
      </c>
      <c r="B116" s="1" t="s">
        <v>107</v>
      </c>
      <c r="C116" s="1" t="s">
        <v>88</v>
      </c>
      <c r="D116" s="1">
        <v>0</v>
      </c>
    </row>
    <row r="117" spans="1:4" ht="15.75">
      <c r="A117" s="7" t="s">
        <v>108</v>
      </c>
      <c r="B117" s="1" t="s">
        <v>94</v>
      </c>
      <c r="C117" s="1" t="s">
        <v>33</v>
      </c>
      <c r="D117" s="1">
        <v>0</v>
      </c>
    </row>
    <row r="118" spans="1:4" ht="15.75">
      <c r="A118" s="23" t="s">
        <v>109</v>
      </c>
      <c r="B118" s="23"/>
      <c r="C118" s="23"/>
      <c r="D118" s="23"/>
    </row>
    <row r="119" spans="1:4" ht="15.75">
      <c r="A119" s="7" t="s">
        <v>110</v>
      </c>
      <c r="B119" s="1" t="s">
        <v>111</v>
      </c>
      <c r="C119" s="1" t="s">
        <v>88</v>
      </c>
      <c r="D119" s="1">
        <v>27</v>
      </c>
    </row>
    <row r="120" spans="1:4" ht="15.75">
      <c r="A120" s="7" t="s">
        <v>112</v>
      </c>
      <c r="B120" s="1" t="s">
        <v>113</v>
      </c>
      <c r="C120" s="1" t="s">
        <v>88</v>
      </c>
      <c r="D120" s="1">
        <v>8</v>
      </c>
    </row>
    <row r="121" spans="1:4" ht="31.5">
      <c r="A121" s="7" t="s">
        <v>114</v>
      </c>
      <c r="B121" s="1" t="s">
        <v>115</v>
      </c>
      <c r="C121" s="1" t="s">
        <v>33</v>
      </c>
      <c r="D121" s="20">
        <v>167000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2017-04-03T11:16:12Z</cp:lastPrinted>
  <dcterms:created xsi:type="dcterms:W3CDTF">2010-07-19T21:32:50Z</dcterms:created>
  <dcterms:modified xsi:type="dcterms:W3CDTF">2024-03-12T12:32:05Z</dcterms:modified>
  <cp:category/>
  <cp:version/>
  <cp:contentType/>
  <cp:contentStatus/>
</cp:coreProperties>
</file>