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форме'!$A$1:$D$77</definedName>
  </definedNames>
  <calcPr fullCalcOnLoad="1"/>
</workbook>
</file>

<file path=xl/sharedStrings.xml><?xml version="1.0" encoding="utf-8"?>
<sst xmlns="http://schemas.openxmlformats.org/spreadsheetml/2006/main" count="217" uniqueCount="153">
  <si>
    <t>круглосуточно</t>
  </si>
  <si>
    <t>Работы по содержанию помещений, входящих в состав общего имущества в многоквартирном доме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</si>
  <si>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</si>
  <si>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</si>
  <si>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</si>
  <si>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</si>
  <si>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</si>
  <si>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</si>
  <si>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</si>
  <si>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</si>
  <si>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</si>
  <si>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</si>
  <si>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</si>
  <si>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</si>
  <si>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</si>
  <si>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</si>
  <si>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</si>
  <si>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</si>
  <si>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</si>
  <si>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</si>
  <si>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</si>
  <si>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</si>
  <si>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</si>
  <si>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</si>
  <si>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</si>
  <si>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</si>
  <si>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</si>
  <si>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</si>
  <si>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</si>
  <si>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</si>
  <si>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</si>
  <si>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</si>
  <si>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</si>
  <si>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</si>
  <si>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</si>
  <si>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</si>
  <si>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</si>
  <si>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</si>
  <si>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</si>
  <si>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</si>
  <si>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</si>
  <si>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</si>
  <si>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</si>
  <si>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</si>
  <si>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</si>
  <si>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</si>
  <si>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</si>
  <si>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</si>
  <si>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</si>
  <si>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</si>
  <si>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</si>
  <si>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</si>
  <si>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</si>
  <si>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21.2</t>
  </si>
  <si>
    <t>21.8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</si>
  <si>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</si>
  <si>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</si>
  <si>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</si>
  <si>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</si>
  <si>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</si>
  <si>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</si>
  <si>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</si>
  <si>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</si>
  <si>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</si>
  <si>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</si>
  <si>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</si>
  <si>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</si>
  <si>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</si>
  <si>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</si>
  <si>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</si>
  <si>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</si>
  <si>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</si>
  <si>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</si>
  <si>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</si>
  <si>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</si>
  <si>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</si>
  <si>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</si>
  <si>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</si>
  <si>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</si>
  <si>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</si>
  <si>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</si>
  <si>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</si>
  <si>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</si>
  <si>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</si>
  <si>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</si>
  <si>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</si>
  <si>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</si>
  <si>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</si>
  <si>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10.</t>
  </si>
  <si>
    <t>- за управление</t>
  </si>
  <si>
    <t>Работы, выполняемые в целях надлежащего содержания систем вентиляции и дымоудаления многоквартирных домов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</si>
  <si>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</si>
  <si>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</si>
  <si>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плановый осмотр  - 2 раза в год, осмотр по заявкам, проведение восстановительных работ - по мере необходимости</t>
  </si>
  <si>
    <t>Работы, выполняемые в целях надлежащего содержания электрооборудования</t>
  </si>
  <si>
    <t>плановый осмотр  - 2 раза в год, техническое обслуживание силовых и осветительных установок, снятие показаний - 1 раз в месяц,  осмотр по заявкам, проведение восстановительных работ - по мере необходимости</t>
  </si>
  <si>
    <t>Работы, выполняемые в целях надлежащего содержания систем внутридомового газового оборудования в многоквартирном доме</t>
  </si>
  <si>
    <t>техническое обслуживание  - 1 раз в год, диагностическое обследование - 1 раз в 5 лет, плановый осмотр  - 2 раза в год, осмотр по заявкам, проведение восстановительных работ - по мере необходимости</t>
  </si>
  <si>
    <t>Работы, выполняемые в отношении всех видов фундаментов</t>
  </si>
  <si>
    <t xml:space="preserve"> 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</si>
  <si>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</si>
  <si>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</si>
  <si>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</si>
  <si>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</si>
  <si>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</si>
  <si>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</si>
  <si>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</si>
  <si>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</si>
  <si>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</si>
  <si>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21.3</t>
  </si>
  <si>
    <t>21.4</t>
  </si>
  <si>
    <t>21.5</t>
  </si>
  <si>
    <t>21.6</t>
  </si>
  <si>
    <t>21.7</t>
  </si>
  <si>
    <t>21.9</t>
  </si>
  <si>
    <t>21.10</t>
  </si>
  <si>
    <t>Периодичность</t>
  </si>
  <si>
    <t>Стоимость выполненных работ и услуг (руб.)</t>
  </si>
  <si>
    <t>21.</t>
  </si>
  <si>
    <t>21.11</t>
  </si>
  <si>
    <t>22.</t>
  </si>
  <si>
    <t>22.1.1</t>
  </si>
  <si>
    <t>22.1.2</t>
  </si>
  <si>
    <t>22.1.3</t>
  </si>
  <si>
    <t>22.1.5</t>
  </si>
  <si>
    <t>22.1.6</t>
  </si>
  <si>
    <t>22.1.7</t>
  </si>
  <si>
    <t>23.</t>
  </si>
  <si>
    <t>24.</t>
  </si>
  <si>
    <t>25.</t>
  </si>
  <si>
    <t>25.2</t>
  </si>
  <si>
    <t>Работы, необходимые для надлежащего содержания несущих конструкций (фундаментов, стен, перекрытий, несущих элементов крыш) и несущих конструкций (перегородок, внутренней отделки, полов).</t>
  </si>
  <si>
    <t xml:space="preserve">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</si>
  <si>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Работы и услуги по содержанию иного общего имущества в многоквартирном доме</t>
  </si>
  <si>
    <t xml:space="preserve">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</si>
  <si>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 по содержанию территории в холодный период года</t>
  </si>
  <si>
    <t>Работы по содержанию территории в теплый период года</t>
  </si>
  <si>
    <t>Работы по содержанию мест накопления твердых коммунальных отходов</t>
  </si>
  <si>
    <t>Управление МКД (заключение договоров со специализированными организациями на проведение  работ и оказание услуг, осуществление контроля за выполнением обязательств по таким договорам; организация работы по начислению и сбору платы, взысканию задолженности, ведение и хранение технической документации)</t>
  </si>
  <si>
    <t>Начисление платы, РКО, регистрационный учет, паспортный учет</t>
  </si>
  <si>
    <r>
      <t>Работы, выполняемые в целях надлежащего содержания и ремонта лифта (лифтов) в многоквартирном доме</t>
    </r>
    <r>
      <rPr>
        <i/>
        <sz val="11"/>
        <rFont val="Times New Roman"/>
        <family val="1"/>
      </rPr>
      <t xml:space="preserve">                     </t>
    </r>
  </si>
  <si>
    <t>организация и содержание мест накопления твердых коммунальных отходов, включая обслуживание и очистку контейнерных площадок-уборка - ежедневно в рабочие дни; плановый осмотр  - 2 раза в год, осмотр по заявкам, проведение восстановительных работ - по мере необходимости</t>
  </si>
  <si>
    <t>Работы по санитарному содержанию земельного участка, на котором расположен многоквартирный дом, в том числе</t>
  </si>
  <si>
    <t>очистка территории от снега наносного происхождения (или подметание такой территории, свободной от снежного покрова), подбор случайного мусора-3 раза в неделю;                                                                        уборка (подметание) крыльца и площадки перед входом в подъезд-ежедневно в рабочие дни;                                                                  очистка тротуарных дорожек, крылец и площдадок перед входом, ступеней входов  от наледи и льда -по мере необходимости;        очистка крышек люков колодцев и пожарных гидрантов от снега и льда толщиной слоя свыше 5 см-по мере необходимости;</t>
  </si>
  <si>
    <t xml:space="preserve">подметание и уборка территории-3 раза в неделю;                                                                     уборка и выкашивание газонов-4 раза в год;  уборка крыльца и площадки перед входом в подъезд-ежедневно в рабочие дни;                   уборка территории от листьев, сучьев мусора-2 раза в год                                                                      </t>
  </si>
  <si>
    <t>организация системы диспетчерского контроля и обеспечение диспетчерской связи с кабиной лифта-круглосуточно;                                                               обеспечение проведения осмотров, технического обслуживания и ремонт лифта (лифтов)-1 раз в месяц,                                                              восстановительный ремонт - по мере необходимости; обеспечение проведения аварийного обслуживания лифта (лифтов)-круглосуточно;                                           обеспечение проведения технического освидетельствования лифта (лифтов), в том числе после замены элементов оборудования, страхование лифта-1 раз в год</t>
  </si>
  <si>
    <t>влажное подметание тамбуров, холлов, коридоров, лифтовых площадок и лифтовых холлов и кабин, лестничных площадок и маршей, пандусов-3 раза в неделю;                                                                                             мытье полов во всех местах общего пользования - 8 раз в год;                                                                    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обметание паутины, обметание пуатины с потолков-1 раз в квартал;                                                                          мытье окон-1раз в год;                                                   протирка стен и дверей кабины лифта-1раз в месяц;                                                                              проведение дератизации и дезинсекции помещений, входящих в состав общего имущества в многоквартирном доме-дератизация - 1 раз в квартал, дезинсекция - по мере необходимости</t>
  </si>
  <si>
    <t>Отчет об исполнении управляющей организацией ООО "ГУК "Привокзальная" договора управления за 2022 год по дому № 4  ул. Шкатова в г. Липецке</t>
  </si>
  <si>
    <t>31.03.2023 г.</t>
  </si>
  <si>
    <t>01.04.2022 г.</t>
  </si>
  <si>
    <t>31.12.2022 г.</t>
  </si>
  <si>
    <t>01.01.22-31.03.22</t>
  </si>
  <si>
    <t>01.04.22-31.12.22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</si>
</sst>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  <numFmt numFmtId="184" formatCode="0.0"/>
  </numFmts>
  <fonts count="55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5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0" fontId="31" fillId="31" borderId="10" applyNumberFormat="0" applyFont="0" applyAlignment="0" applyProtection="0"/>
    <xf numFmtId="9" fontId="31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top" wrapText="1"/>
    </xf>
    <xf numFmtId="49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" fontId="11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right" vertical="center"/>
    </xf>
    <xf numFmtId="4" fontId="11" fillId="0" borderId="14" xfId="0" applyNumberFormat="1" applyFont="1" applyFill="1" applyBorder="1" applyAlignment="1">
      <alignment horizontal="right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0" fontId="52" fillId="0" borderId="0" xfId="0" applyFont="1" applyFill="1" applyAlignment="1">
      <alignment horizontal="right" vertical="center" wrapText="1"/>
    </xf>
    <xf numFmtId="4" fontId="50" fillId="0" borderId="0" xfId="0" applyNumberFormat="1" applyFont="1" applyFill="1" applyAlignment="1">
      <alignment horizontal="right" vertical="center" wrapText="1"/>
    </xf>
    <xf numFmtId="179" fontId="4" fillId="0" borderId="12" xfId="0" applyNumberFormat="1" applyFont="1" applyBorder="1" applyAlignment="1">
      <alignment horizontal="right" vertical="center"/>
    </xf>
    <xf numFmtId="1" fontId="50" fillId="0" borderId="12" xfId="0" applyNumberFormat="1" applyFont="1" applyFill="1" applyBorder="1" applyAlignment="1">
      <alignment horizontal="center" vertical="center" wrapText="1"/>
    </xf>
    <xf numFmtId="2" fontId="50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right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</cellXfs>
  <cellStyles count="2041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Обычный 2" xfId="1891"/>
    <cellStyle name="Followed Hyperlink" xfId="1892"/>
    <cellStyle name="Плохой" xfId="1893"/>
    <cellStyle name="Пояснение" xfId="1894"/>
    <cellStyle name="Примечание" xfId="1895"/>
    <cellStyle name="Примечание 10" xfId="1896"/>
    <cellStyle name="Примечание 11" xfId="1897"/>
    <cellStyle name="Примечание 12" xfId="1898"/>
    <cellStyle name="Примечание 13" xfId="1899"/>
    <cellStyle name="Примечание 14" xfId="1900"/>
    <cellStyle name="Примечание 15" xfId="1901"/>
    <cellStyle name="Примечание 16" xfId="1902"/>
    <cellStyle name="Примечание 17" xfId="1903"/>
    <cellStyle name="Примечание 18" xfId="1904"/>
    <cellStyle name="Примечание 19" xfId="1905"/>
    <cellStyle name="Примечание 2" xfId="1906"/>
    <cellStyle name="Примечание 2 10" xfId="1907"/>
    <cellStyle name="Примечание 2 11" xfId="1908"/>
    <cellStyle name="Примечание 2 12" xfId="1909"/>
    <cellStyle name="Примечание 2 13" xfId="1910"/>
    <cellStyle name="Примечание 2 14" xfId="1911"/>
    <cellStyle name="Примечание 2 15" xfId="1912"/>
    <cellStyle name="Примечание 2 16" xfId="1913"/>
    <cellStyle name="Примечание 2 17" xfId="1914"/>
    <cellStyle name="Примечание 2 18" xfId="1915"/>
    <cellStyle name="Примечание 2 19" xfId="1916"/>
    <cellStyle name="Примечание 2 2" xfId="1917"/>
    <cellStyle name="Примечание 2 20" xfId="1918"/>
    <cellStyle name="Примечание 2 21" xfId="1919"/>
    <cellStyle name="Примечание 2 22" xfId="1920"/>
    <cellStyle name="Примечание 2 23" xfId="1921"/>
    <cellStyle name="Примечание 2 24" xfId="1922"/>
    <cellStyle name="Примечание 2 25" xfId="1923"/>
    <cellStyle name="Примечание 2 26" xfId="1924"/>
    <cellStyle name="Примечание 2 27" xfId="1925"/>
    <cellStyle name="Примечание 2 28" xfId="1926"/>
    <cellStyle name="Примечание 2 29" xfId="1927"/>
    <cellStyle name="Примечание 2 3" xfId="1928"/>
    <cellStyle name="Примечание 2 30" xfId="1929"/>
    <cellStyle name="Примечание 2 31" xfId="1930"/>
    <cellStyle name="Примечание 2 32" xfId="1931"/>
    <cellStyle name="Примечание 2 33" xfId="1932"/>
    <cellStyle name="Примечание 2 34" xfId="1933"/>
    <cellStyle name="Примечание 2 35" xfId="1934"/>
    <cellStyle name="Примечание 2 36" xfId="1935"/>
    <cellStyle name="Примечание 2 37" xfId="1936"/>
    <cellStyle name="Примечание 2 38" xfId="1937"/>
    <cellStyle name="Примечание 2 39" xfId="1938"/>
    <cellStyle name="Примечание 2 4" xfId="1939"/>
    <cellStyle name="Примечание 2 40" xfId="1940"/>
    <cellStyle name="Примечание 2 41" xfId="1941"/>
    <cellStyle name="Примечание 2 42" xfId="1942"/>
    <cellStyle name="Примечание 2 43" xfId="1943"/>
    <cellStyle name="Примечание 2 44" xfId="1944"/>
    <cellStyle name="Примечание 2 45" xfId="1945"/>
    <cellStyle name="Примечание 2 46" xfId="1946"/>
    <cellStyle name="Примечание 2 47" xfId="1947"/>
    <cellStyle name="Примечание 2 48" xfId="1948"/>
    <cellStyle name="Примечание 2 49" xfId="1949"/>
    <cellStyle name="Примечание 2 5" xfId="1950"/>
    <cellStyle name="Примечание 2 50" xfId="1951"/>
    <cellStyle name="Примечание 2 51" xfId="1952"/>
    <cellStyle name="Примечание 2 52" xfId="1953"/>
    <cellStyle name="Примечание 2 53" xfId="1954"/>
    <cellStyle name="Примечание 2 54" xfId="1955"/>
    <cellStyle name="Примечание 2 55" xfId="1956"/>
    <cellStyle name="Примечание 2 56" xfId="1957"/>
    <cellStyle name="Примечание 2 57" xfId="1958"/>
    <cellStyle name="Примечание 2 58" xfId="1959"/>
    <cellStyle name="Примечание 2 59" xfId="1960"/>
    <cellStyle name="Примечание 2 6" xfId="1961"/>
    <cellStyle name="Примечание 2 60" xfId="1962"/>
    <cellStyle name="Примечание 2 61" xfId="1963"/>
    <cellStyle name="Примечание 2 62" xfId="1964"/>
    <cellStyle name="Примечание 2 63" xfId="1965"/>
    <cellStyle name="Примечание 2 64" xfId="1966"/>
    <cellStyle name="Примечание 2 65" xfId="1967"/>
    <cellStyle name="Примечание 2 66" xfId="1968"/>
    <cellStyle name="Примечание 2 67" xfId="1969"/>
    <cellStyle name="Примечание 2 68" xfId="1970"/>
    <cellStyle name="Примечание 2 69" xfId="1971"/>
    <cellStyle name="Примечание 2 7" xfId="1972"/>
    <cellStyle name="Примечание 2 70" xfId="1973"/>
    <cellStyle name="Примечание 2 71" xfId="1974"/>
    <cellStyle name="Примечание 2 8" xfId="1975"/>
    <cellStyle name="Примечание 2 9" xfId="1976"/>
    <cellStyle name="Примечание 20" xfId="1977"/>
    <cellStyle name="Примечание 21" xfId="1978"/>
    <cellStyle name="Примечание 22" xfId="1979"/>
    <cellStyle name="Примечание 23" xfId="1980"/>
    <cellStyle name="Примечание 24" xfId="1981"/>
    <cellStyle name="Примечание 25" xfId="1982"/>
    <cellStyle name="Примечание 26" xfId="1983"/>
    <cellStyle name="Примечание 27" xfId="1984"/>
    <cellStyle name="Примечание 28" xfId="1985"/>
    <cellStyle name="Примечание 29" xfId="1986"/>
    <cellStyle name="Примечание 29 2" xfId="1987"/>
    <cellStyle name="Примечание 29 3" xfId="1988"/>
    <cellStyle name="Примечание 29 4" xfId="1989"/>
    <cellStyle name="Примечание 3" xfId="1990"/>
    <cellStyle name="Примечание 30" xfId="1991"/>
    <cellStyle name="Примечание 30 2" xfId="1992"/>
    <cellStyle name="Примечание 31" xfId="1993"/>
    <cellStyle name="Примечание 31 2" xfId="1994"/>
    <cellStyle name="Примечание 32" xfId="1995"/>
    <cellStyle name="Примечание 33" xfId="1996"/>
    <cellStyle name="Примечание 34" xfId="1997"/>
    <cellStyle name="Примечание 34 2" xfId="1998"/>
    <cellStyle name="Примечание 35" xfId="1999"/>
    <cellStyle name="Примечание 35 2" xfId="2000"/>
    <cellStyle name="Примечание 36" xfId="2001"/>
    <cellStyle name="Примечание 36 2" xfId="2002"/>
    <cellStyle name="Примечание 37" xfId="2003"/>
    <cellStyle name="Примечание 38" xfId="2004"/>
    <cellStyle name="Примечание 39" xfId="2005"/>
    <cellStyle name="Примечание 4" xfId="2006"/>
    <cellStyle name="Примечание 40" xfId="2007"/>
    <cellStyle name="Примечание 41" xfId="2008"/>
    <cellStyle name="Примечание 42" xfId="2009"/>
    <cellStyle name="Примечание 42 2" xfId="2010"/>
    <cellStyle name="Примечание 43" xfId="2011"/>
    <cellStyle name="Примечание 44" xfId="2012"/>
    <cellStyle name="Примечание 45" xfId="2013"/>
    <cellStyle name="Примечание 46" xfId="2014"/>
    <cellStyle name="Примечание 47" xfId="2015"/>
    <cellStyle name="Примечание 48" xfId="2016"/>
    <cellStyle name="Примечание 48 2" xfId="2017"/>
    <cellStyle name="Примечание 48 3" xfId="2018"/>
    <cellStyle name="Примечание 48 4" xfId="2019"/>
    <cellStyle name="Примечание 49" xfId="2020"/>
    <cellStyle name="Примечание 49 2" xfId="2021"/>
    <cellStyle name="Примечание 49 3" xfId="2022"/>
    <cellStyle name="Примечание 49 4" xfId="2023"/>
    <cellStyle name="Примечание 5" xfId="2024"/>
    <cellStyle name="Примечание 50" xfId="2025"/>
    <cellStyle name="Примечание 50 2" xfId="2026"/>
    <cellStyle name="Примечание 51" xfId="2027"/>
    <cellStyle name="Примечание 51 2" xfId="2028"/>
    <cellStyle name="Примечание 52" xfId="2029"/>
    <cellStyle name="Примечание 53" xfId="2030"/>
    <cellStyle name="Примечание 54" xfId="2031"/>
    <cellStyle name="Примечание 55" xfId="2032"/>
    <cellStyle name="Примечание 56" xfId="2033"/>
    <cellStyle name="Примечание 57" xfId="2034"/>
    <cellStyle name="Примечание 58" xfId="2035"/>
    <cellStyle name="Примечание 59" xfId="2036"/>
    <cellStyle name="Примечание 6" xfId="2037"/>
    <cellStyle name="Примечание 60" xfId="2038"/>
    <cellStyle name="Примечание 61" xfId="2039"/>
    <cellStyle name="Примечание 62" xfId="2040"/>
    <cellStyle name="Примечание 63" xfId="2041"/>
    <cellStyle name="Примечание 64" xfId="2042"/>
    <cellStyle name="Примечание 65" xfId="2043"/>
    <cellStyle name="Примечание 66" xfId="2044"/>
    <cellStyle name="Примечание 67" xfId="2045"/>
    <cellStyle name="Примечание 7" xfId="2046"/>
    <cellStyle name="Примечание 8" xfId="2047"/>
    <cellStyle name="Примечание 9" xfId="2048"/>
    <cellStyle name="Percent" xfId="2049"/>
    <cellStyle name="Связанная ячейка" xfId="2050"/>
    <cellStyle name="Текст предупреждения" xfId="2051"/>
    <cellStyle name="Comma" xfId="2052"/>
    <cellStyle name="Comma [0]" xfId="2053"/>
    <cellStyle name="Хороший" xfId="20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64;&#1082;&#1072;&#1090;&#1086;&#1074;&#1072;,%20&#1076;.%204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1819.05</v>
          </cell>
        </row>
        <row r="24">
          <cell r="D24">
            <v>-337101.25497782486</v>
          </cell>
        </row>
        <row r="25">
          <cell r="D25">
            <v>126879.09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9">
        <row r="159">
          <cell r="K159">
            <v>668314.76274</v>
          </cell>
        </row>
        <row r="160">
          <cell r="K160">
            <v>661808.37726</v>
          </cell>
        </row>
        <row r="161">
          <cell r="K161">
            <v>147435.33600000004</v>
          </cell>
        </row>
      </sheetData>
      <sheetData sheetId="20">
        <row r="159">
          <cell r="K159">
            <v>205394.51700000002</v>
          </cell>
        </row>
        <row r="160">
          <cell r="K160">
            <v>203572.94599999994</v>
          </cell>
        </row>
        <row r="161">
          <cell r="K161">
            <v>45405.81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85" zoomScaleSheetLayoutView="85" zoomScalePageLayoutView="0" workbookViewId="0" topLeftCell="A1">
      <selection activeCell="X12" sqref="X12"/>
    </sheetView>
  </sheetViews>
  <sheetFormatPr defaultColWidth="9.140625" defaultRowHeight="15"/>
  <cols>
    <col min="1" max="1" width="9.140625" style="10" customWidth="1"/>
    <col min="2" max="2" width="60.28125" style="15" customWidth="1"/>
    <col min="3" max="3" width="44.421875" style="31" customWidth="1"/>
    <col min="4" max="4" width="43.7109375" style="15" customWidth="1"/>
    <col min="5" max="5" width="19.421875" style="2" hidden="1" customWidth="1"/>
    <col min="6" max="6" width="19.421875" style="14" hidden="1" customWidth="1"/>
    <col min="7" max="11" width="9.140625" style="15" hidden="1" customWidth="1"/>
    <col min="12" max="16" width="9.140625" style="15" customWidth="1"/>
    <col min="17" max="16384" width="9.140625" style="3" customWidth="1"/>
  </cols>
  <sheetData>
    <row r="1" ht="15.75">
      <c r="E1" s="2" t="s">
        <v>87</v>
      </c>
    </row>
    <row r="2" spans="1:16" s="6" customFormat="1" ht="33.75" customHeight="1">
      <c r="A2" s="53" t="s">
        <v>147</v>
      </c>
      <c r="B2" s="53"/>
      <c r="C2" s="53"/>
      <c r="D2" s="53"/>
      <c r="E2" s="2">
        <v>8903.1</v>
      </c>
      <c r="F2" s="46"/>
      <c r="G2" s="5"/>
      <c r="H2" s="5"/>
      <c r="I2" s="5"/>
      <c r="J2" s="5"/>
      <c r="K2" s="5"/>
      <c r="L2" s="5"/>
      <c r="M2" s="5"/>
      <c r="N2" s="5"/>
      <c r="O2" s="5"/>
      <c r="P2" s="5"/>
    </row>
    <row r="4" spans="1:4" ht="15.75">
      <c r="A4" s="7" t="s">
        <v>8</v>
      </c>
      <c r="B4" s="1" t="s">
        <v>9</v>
      </c>
      <c r="C4" s="11" t="s">
        <v>10</v>
      </c>
      <c r="D4" s="1" t="s">
        <v>11</v>
      </c>
    </row>
    <row r="5" spans="1:4" ht="15.75">
      <c r="A5" s="7" t="s">
        <v>14</v>
      </c>
      <c r="B5" s="1" t="s">
        <v>12</v>
      </c>
      <c r="C5" s="11" t="s">
        <v>13</v>
      </c>
      <c r="D5" s="1" t="s">
        <v>148</v>
      </c>
    </row>
    <row r="6" spans="1:4" ht="15.75">
      <c r="A6" s="7" t="s">
        <v>15</v>
      </c>
      <c r="B6" s="1" t="s">
        <v>16</v>
      </c>
      <c r="C6" s="11" t="s">
        <v>13</v>
      </c>
      <c r="D6" s="1" t="s">
        <v>149</v>
      </c>
    </row>
    <row r="7" spans="1:4" ht="15.75">
      <c r="A7" s="7" t="s">
        <v>2</v>
      </c>
      <c r="B7" s="1" t="s">
        <v>17</v>
      </c>
      <c r="C7" s="11" t="s">
        <v>13</v>
      </c>
      <c r="D7" s="1" t="s">
        <v>150</v>
      </c>
    </row>
    <row r="8" spans="1:4" ht="42.75" customHeight="1">
      <c r="A8" s="52" t="s">
        <v>47</v>
      </c>
      <c r="B8" s="52"/>
      <c r="C8" s="52"/>
      <c r="D8" s="52"/>
    </row>
    <row r="9" spans="1:4" ht="15.75">
      <c r="A9" s="7" t="s">
        <v>3</v>
      </c>
      <c r="B9" s="1" t="s">
        <v>18</v>
      </c>
      <c r="C9" s="11" t="s">
        <v>19</v>
      </c>
      <c r="D9" s="8">
        <f>'[1]по форме'!$D$23</f>
        <v>1819.05</v>
      </c>
    </row>
    <row r="10" spans="1:4" ht="31.5">
      <c r="A10" s="7" t="s">
        <v>4</v>
      </c>
      <c r="B10" s="1" t="s">
        <v>20</v>
      </c>
      <c r="C10" s="11" t="s">
        <v>19</v>
      </c>
      <c r="D10" s="42">
        <f>'[1]по форме'!$D$24</f>
        <v>-337101.25497782486</v>
      </c>
    </row>
    <row r="11" spans="1:4" ht="15.75">
      <c r="A11" s="7" t="s">
        <v>21</v>
      </c>
      <c r="B11" s="1" t="s">
        <v>22</v>
      </c>
      <c r="C11" s="11" t="s">
        <v>19</v>
      </c>
      <c r="D11" s="42">
        <f>'[1]по форме'!$D$25</f>
        <v>126879.09</v>
      </c>
    </row>
    <row r="12" spans="1:4" ht="31.5">
      <c r="A12" s="7" t="s">
        <v>23</v>
      </c>
      <c r="B12" s="1" t="s">
        <v>24</v>
      </c>
      <c r="C12" s="11" t="s">
        <v>19</v>
      </c>
      <c r="D12" s="42">
        <f>D13+D14+D15</f>
        <v>1931931.749</v>
      </c>
    </row>
    <row r="13" spans="1:4" ht="15.75">
      <c r="A13" s="7" t="s">
        <v>39</v>
      </c>
      <c r="B13" s="11" t="s">
        <v>25</v>
      </c>
      <c r="C13" s="11" t="s">
        <v>19</v>
      </c>
      <c r="D13" s="42">
        <f>'[2]Шкатова 4 с 01.04.2021'!$K$160+'[2]Шкатова 4 с 01.04.22'!$K$160</f>
        <v>865381.32326</v>
      </c>
    </row>
    <row r="14" spans="1:4" ht="15.75">
      <c r="A14" s="7" t="s">
        <v>40</v>
      </c>
      <c r="B14" s="11" t="s">
        <v>26</v>
      </c>
      <c r="C14" s="11" t="s">
        <v>19</v>
      </c>
      <c r="D14" s="42">
        <f>'[2]Шкатова 4 с 01.04.22'!$K$159+'[2]Шкатова 4 с 01.04.2021'!$K$159</f>
        <v>873709.27974</v>
      </c>
    </row>
    <row r="15" spans="1:4" ht="15.75">
      <c r="A15" s="7" t="s">
        <v>88</v>
      </c>
      <c r="B15" s="12" t="s">
        <v>89</v>
      </c>
      <c r="C15" s="11" t="s">
        <v>19</v>
      </c>
      <c r="D15" s="42">
        <f>'[2]Шкатова 4 с 01.04.22'!$K$161+'[2]Шкатова 4 с 01.04.2021'!$K$161</f>
        <v>192841.14600000004</v>
      </c>
    </row>
    <row r="16" spans="1:6" ht="15.75">
      <c r="A16" s="11" t="s">
        <v>27</v>
      </c>
      <c r="B16" s="11" t="s">
        <v>28</v>
      </c>
      <c r="C16" s="11" t="s">
        <v>19</v>
      </c>
      <c r="D16" s="43">
        <f>D17</f>
        <v>1869576.019</v>
      </c>
      <c r="E16" s="2">
        <v>1869576.02</v>
      </c>
      <c r="F16" s="47">
        <f>D16-E16</f>
        <v>-0.0009999999310821295</v>
      </c>
    </row>
    <row r="17" spans="1:4" ht="31.5">
      <c r="A17" s="11" t="s">
        <v>5</v>
      </c>
      <c r="B17" s="11" t="s">
        <v>41</v>
      </c>
      <c r="C17" s="11" t="s">
        <v>19</v>
      </c>
      <c r="D17" s="13">
        <f>D12-D25+D61+D77</f>
        <v>1869576.019</v>
      </c>
    </row>
    <row r="18" spans="1:4" ht="31.5">
      <c r="A18" s="11" t="s">
        <v>29</v>
      </c>
      <c r="B18" s="11" t="s">
        <v>42</v>
      </c>
      <c r="C18" s="11" t="s">
        <v>19</v>
      </c>
      <c r="D18" s="13">
        <v>0</v>
      </c>
    </row>
    <row r="19" spans="1:4" ht="15.75">
      <c r="A19" s="11" t="s">
        <v>6</v>
      </c>
      <c r="B19" s="11" t="s">
        <v>30</v>
      </c>
      <c r="C19" s="11" t="s">
        <v>19</v>
      </c>
      <c r="D19" s="13">
        <v>0</v>
      </c>
    </row>
    <row r="20" spans="1:4" ht="31.5">
      <c r="A20" s="11" t="s">
        <v>7</v>
      </c>
      <c r="B20" s="11" t="s">
        <v>31</v>
      </c>
      <c r="C20" s="11" t="s">
        <v>19</v>
      </c>
      <c r="D20" s="13">
        <v>0</v>
      </c>
    </row>
    <row r="21" spans="1:4" ht="15.75">
      <c r="A21" s="11" t="s">
        <v>32</v>
      </c>
      <c r="B21" s="11" t="s">
        <v>33</v>
      </c>
      <c r="C21" s="11" t="s">
        <v>19</v>
      </c>
      <c r="D21" s="13">
        <v>0</v>
      </c>
    </row>
    <row r="22" spans="1:4" ht="15.75">
      <c r="A22" s="11" t="s">
        <v>34</v>
      </c>
      <c r="B22" s="11" t="s">
        <v>35</v>
      </c>
      <c r="C22" s="11" t="s">
        <v>19</v>
      </c>
      <c r="D22" s="13">
        <f>D16+D10+D9</f>
        <v>1534293.8140221753</v>
      </c>
    </row>
    <row r="23" spans="1:4" ht="15.75">
      <c r="A23" s="11" t="s">
        <v>36</v>
      </c>
      <c r="B23" s="11" t="s">
        <v>43</v>
      </c>
      <c r="C23" s="11" t="s">
        <v>19</v>
      </c>
      <c r="D23" s="13">
        <v>2645.19</v>
      </c>
    </row>
    <row r="24" spans="1:4" ht="31.5">
      <c r="A24" s="11" t="s">
        <v>37</v>
      </c>
      <c r="B24" s="11" t="s">
        <v>44</v>
      </c>
      <c r="C24" s="11" t="s">
        <v>19</v>
      </c>
      <c r="D24" s="13">
        <f>D22-D56</f>
        <v>-397637.9317178249</v>
      </c>
    </row>
    <row r="25" spans="1:5" ht="15.75">
      <c r="A25" s="11" t="s">
        <v>38</v>
      </c>
      <c r="B25" s="11" t="s">
        <v>45</v>
      </c>
      <c r="C25" s="11" t="s">
        <v>19</v>
      </c>
      <c r="D25" s="13">
        <v>100455.73</v>
      </c>
      <c r="E25" s="2">
        <f>D25+F16</f>
        <v>100455.72900000006</v>
      </c>
    </row>
    <row r="26" spans="1:4" ht="35.25" customHeight="1">
      <c r="A26" s="52" t="s">
        <v>46</v>
      </c>
      <c r="B26" s="52"/>
      <c r="C26" s="52"/>
      <c r="D26" s="52"/>
    </row>
    <row r="27" spans="1:16" s="6" customFormat="1" ht="44.25" customHeight="1">
      <c r="A27" s="17" t="s">
        <v>8</v>
      </c>
      <c r="B27" s="4" t="s">
        <v>48</v>
      </c>
      <c r="C27" s="32" t="s">
        <v>116</v>
      </c>
      <c r="D27" s="4" t="s">
        <v>117</v>
      </c>
      <c r="E27" s="54" t="s">
        <v>151</v>
      </c>
      <c r="F27" s="51" t="s">
        <v>152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6" ht="57">
      <c r="A28" s="17" t="s">
        <v>118</v>
      </c>
      <c r="B28" s="22" t="s">
        <v>131</v>
      </c>
      <c r="C28" s="1" t="s">
        <v>13</v>
      </c>
      <c r="D28" s="1" t="s">
        <v>13</v>
      </c>
      <c r="E28" s="54"/>
      <c r="F28" s="51"/>
    </row>
    <row r="29" spans="1:7" ht="38.25">
      <c r="A29" s="7" t="s">
        <v>52</v>
      </c>
      <c r="B29" s="23" t="s">
        <v>98</v>
      </c>
      <c r="C29" s="33" t="s">
        <v>93</v>
      </c>
      <c r="D29" s="8">
        <f>E29*E$2*3+F29*E$2*9</f>
        <v>2272.9614300000003</v>
      </c>
      <c r="E29" s="37">
        <v>0.02</v>
      </c>
      <c r="F29" s="40">
        <v>0.0217</v>
      </c>
      <c r="G29" s="2"/>
    </row>
    <row r="30" spans="1:6" ht="38.25">
      <c r="A30" s="7" t="s">
        <v>53</v>
      </c>
      <c r="B30" s="23" t="s">
        <v>99</v>
      </c>
      <c r="C30" s="33" t="s">
        <v>93</v>
      </c>
      <c r="D30" s="8">
        <f aca="true" t="shared" si="0" ref="D30:D55">E30*E$2*3+F30*E$2*9</f>
        <v>18167.66586</v>
      </c>
      <c r="E30" s="37">
        <v>0.16</v>
      </c>
      <c r="F30" s="40">
        <v>0.1734</v>
      </c>
    </row>
    <row r="31" spans="1:6" ht="38.25">
      <c r="A31" s="7" t="s">
        <v>109</v>
      </c>
      <c r="B31" s="23" t="s">
        <v>100</v>
      </c>
      <c r="C31" s="33" t="s">
        <v>93</v>
      </c>
      <c r="D31" s="8">
        <f t="shared" si="0"/>
        <v>4545.922860000001</v>
      </c>
      <c r="E31" s="37">
        <v>0.04</v>
      </c>
      <c r="F31" s="40">
        <v>0.0434</v>
      </c>
    </row>
    <row r="32" spans="1:6" ht="38.25">
      <c r="A32" s="7" t="s">
        <v>110</v>
      </c>
      <c r="B32" s="23" t="s">
        <v>101</v>
      </c>
      <c r="C32" s="33" t="s">
        <v>93</v>
      </c>
      <c r="D32" s="8">
        <f t="shared" si="0"/>
        <v>2272.9614300000003</v>
      </c>
      <c r="E32" s="37">
        <v>0.02</v>
      </c>
      <c r="F32" s="40">
        <v>0.0217</v>
      </c>
    </row>
    <row r="33" spans="1:16" s="6" customFormat="1" ht="38.25">
      <c r="A33" s="7" t="s">
        <v>111</v>
      </c>
      <c r="B33" s="23" t="s">
        <v>102</v>
      </c>
      <c r="C33" s="33" t="s">
        <v>93</v>
      </c>
      <c r="D33" s="8">
        <f t="shared" si="0"/>
        <v>91986.82920000001</v>
      </c>
      <c r="E33" s="37">
        <v>0.81</v>
      </c>
      <c r="F33" s="40">
        <v>0.878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6" ht="38.25">
      <c r="A34" s="7" t="s">
        <v>112</v>
      </c>
      <c r="B34" s="23" t="s">
        <v>103</v>
      </c>
      <c r="C34" s="33" t="s">
        <v>93</v>
      </c>
      <c r="D34" s="8">
        <f t="shared" si="0"/>
        <v>6810.8715</v>
      </c>
      <c r="E34" s="37">
        <v>0.06</v>
      </c>
      <c r="F34" s="40">
        <v>0.065</v>
      </c>
    </row>
    <row r="35" spans="1:6" ht="38.25">
      <c r="A35" s="7" t="s">
        <v>113</v>
      </c>
      <c r="B35" s="23" t="s">
        <v>104</v>
      </c>
      <c r="C35" s="33" t="s">
        <v>93</v>
      </c>
      <c r="D35" s="8">
        <f t="shared" si="0"/>
        <v>103335.61077</v>
      </c>
      <c r="E35" s="37">
        <v>0.91</v>
      </c>
      <c r="F35" s="40">
        <v>0.9863</v>
      </c>
    </row>
    <row r="36" spans="1:6" ht="38.25">
      <c r="A36" s="7" t="s">
        <v>54</v>
      </c>
      <c r="B36" s="23" t="s">
        <v>105</v>
      </c>
      <c r="C36" s="33" t="s">
        <v>93</v>
      </c>
      <c r="D36" s="8">
        <f t="shared" si="0"/>
        <v>1132.4743200000003</v>
      </c>
      <c r="E36" s="37">
        <v>0.01</v>
      </c>
      <c r="F36" s="40">
        <v>0.0108</v>
      </c>
    </row>
    <row r="37" spans="1:6" ht="38.25">
      <c r="A37" s="7" t="s">
        <v>114</v>
      </c>
      <c r="B37" s="23" t="s">
        <v>106</v>
      </c>
      <c r="C37" s="33" t="s">
        <v>93</v>
      </c>
      <c r="D37" s="8">
        <f t="shared" si="0"/>
        <v>45427.17744</v>
      </c>
      <c r="E37" s="37">
        <v>0.4</v>
      </c>
      <c r="F37" s="40">
        <v>0.4336</v>
      </c>
    </row>
    <row r="38" spans="1:6" ht="45">
      <c r="A38" s="7" t="s">
        <v>115</v>
      </c>
      <c r="B38" s="23" t="s">
        <v>107</v>
      </c>
      <c r="C38" s="33" t="s">
        <v>93</v>
      </c>
      <c r="D38" s="8">
        <f t="shared" si="0"/>
        <v>6810.8715</v>
      </c>
      <c r="E38" s="37">
        <v>0.06</v>
      </c>
      <c r="F38" s="40">
        <v>0.065</v>
      </c>
    </row>
    <row r="39" spans="1:6" ht="45">
      <c r="A39" s="7" t="s">
        <v>119</v>
      </c>
      <c r="B39" s="23" t="s">
        <v>108</v>
      </c>
      <c r="C39" s="33" t="s">
        <v>93</v>
      </c>
      <c r="D39" s="8">
        <f t="shared" si="0"/>
        <v>15894.704430000002</v>
      </c>
      <c r="E39" s="37">
        <v>0.14</v>
      </c>
      <c r="F39" s="40">
        <v>0.1517</v>
      </c>
    </row>
    <row r="40" spans="1:6" ht="57">
      <c r="A40" s="17" t="s">
        <v>120</v>
      </c>
      <c r="B40" s="24" t="s">
        <v>132</v>
      </c>
      <c r="C40" s="20" t="s">
        <v>13</v>
      </c>
      <c r="D40" s="28" t="s">
        <v>13</v>
      </c>
      <c r="E40" s="45"/>
      <c r="F40" s="40"/>
    </row>
    <row r="41" spans="1:7" ht="38.25">
      <c r="A41" s="7" t="s">
        <v>121</v>
      </c>
      <c r="B41" s="23" t="s">
        <v>90</v>
      </c>
      <c r="C41" s="33" t="s">
        <v>93</v>
      </c>
      <c r="D41" s="19">
        <f t="shared" si="0"/>
        <v>3205.116</v>
      </c>
      <c r="E41" s="37">
        <v>0.03</v>
      </c>
      <c r="F41" s="40">
        <v>0.03</v>
      </c>
      <c r="G41" s="2"/>
    </row>
    <row r="42" spans="1:6" ht="45">
      <c r="A42" s="7" t="s">
        <v>122</v>
      </c>
      <c r="B42" s="23" t="s">
        <v>91</v>
      </c>
      <c r="C42" s="33" t="s">
        <v>93</v>
      </c>
      <c r="D42" s="19">
        <f t="shared" si="0"/>
        <v>114849.99000000002</v>
      </c>
      <c r="E42" s="37">
        <v>1</v>
      </c>
      <c r="F42" s="40">
        <v>1.1</v>
      </c>
    </row>
    <row r="43" spans="1:6" ht="45">
      <c r="A43" s="7" t="s">
        <v>123</v>
      </c>
      <c r="B43" s="23" t="s">
        <v>92</v>
      </c>
      <c r="C43" s="33" t="s">
        <v>93</v>
      </c>
      <c r="D43" s="19">
        <f t="shared" si="0"/>
        <v>92147.08499999999</v>
      </c>
      <c r="E43" s="37">
        <v>0.81</v>
      </c>
      <c r="F43" s="40">
        <v>0.88</v>
      </c>
    </row>
    <row r="44" spans="1:6" ht="63.75">
      <c r="A44" s="7" t="s">
        <v>124</v>
      </c>
      <c r="B44" s="23" t="s">
        <v>94</v>
      </c>
      <c r="C44" s="34" t="s">
        <v>95</v>
      </c>
      <c r="D44" s="19">
        <f t="shared" si="0"/>
        <v>48343.833</v>
      </c>
      <c r="E44" s="37">
        <v>0.43</v>
      </c>
      <c r="F44" s="40">
        <v>0.46</v>
      </c>
    </row>
    <row r="45" spans="1:6" ht="63.75">
      <c r="A45" s="7" t="s">
        <v>125</v>
      </c>
      <c r="B45" s="23" t="s">
        <v>96</v>
      </c>
      <c r="C45" s="34" t="s">
        <v>97</v>
      </c>
      <c r="D45" s="19">
        <f t="shared" si="0"/>
        <v>60897.204000000005</v>
      </c>
      <c r="E45" s="37">
        <v>0.54</v>
      </c>
      <c r="F45" s="40">
        <v>0.58</v>
      </c>
    </row>
    <row r="46" spans="1:6" ht="178.5">
      <c r="A46" s="7" t="s">
        <v>126</v>
      </c>
      <c r="B46" s="23" t="s">
        <v>140</v>
      </c>
      <c r="C46" s="36" t="s">
        <v>145</v>
      </c>
      <c r="D46" s="19">
        <f t="shared" si="0"/>
        <v>255608.00100000005</v>
      </c>
      <c r="E46" s="41">
        <v>2.25</v>
      </c>
      <c r="F46" s="40">
        <v>2.44</v>
      </c>
    </row>
    <row r="47" spans="1:7" ht="28.5">
      <c r="A47" s="17" t="s">
        <v>127</v>
      </c>
      <c r="B47" s="24" t="s">
        <v>133</v>
      </c>
      <c r="C47" s="18" t="s">
        <v>13</v>
      </c>
      <c r="D47" s="18" t="s">
        <v>13</v>
      </c>
      <c r="E47" s="45"/>
      <c r="F47" s="48"/>
      <c r="G47" s="2"/>
    </row>
    <row r="48" spans="1:6" ht="246.75" customHeight="1">
      <c r="A48" s="7" t="s">
        <v>49</v>
      </c>
      <c r="B48" s="23" t="s">
        <v>1</v>
      </c>
      <c r="C48" s="30" t="s">
        <v>146</v>
      </c>
      <c r="D48" s="19">
        <f t="shared" si="0"/>
        <v>363513.57300000003</v>
      </c>
      <c r="E48" s="38">
        <v>3.2</v>
      </c>
      <c r="F48" s="40">
        <v>3.47</v>
      </c>
    </row>
    <row r="49" spans="1:6" ht="30">
      <c r="A49" s="17" t="s">
        <v>128</v>
      </c>
      <c r="B49" s="25" t="s">
        <v>142</v>
      </c>
      <c r="C49" s="35"/>
      <c r="D49" s="18" t="s">
        <v>13</v>
      </c>
      <c r="E49" s="39"/>
      <c r="F49" s="40"/>
    </row>
    <row r="50" spans="1:16" ht="140.25">
      <c r="A50" s="17"/>
      <c r="B50" s="25" t="s">
        <v>135</v>
      </c>
      <c r="C50" s="35" t="s">
        <v>143</v>
      </c>
      <c r="D50" s="19">
        <f t="shared" si="0"/>
        <v>153044.289</v>
      </c>
      <c r="E50" s="39">
        <v>1.35</v>
      </c>
      <c r="F50" s="40">
        <v>1.46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84" customHeight="1">
      <c r="A51" s="17"/>
      <c r="B51" s="25" t="s">
        <v>136</v>
      </c>
      <c r="C51" s="35" t="s">
        <v>144</v>
      </c>
      <c r="D51" s="19">
        <f t="shared" si="0"/>
        <v>139422.54600000003</v>
      </c>
      <c r="E51" s="39">
        <v>1.23</v>
      </c>
      <c r="F51" s="40">
        <v>1.33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6" customFormat="1" ht="91.5" customHeight="1">
      <c r="A52" s="7" t="s">
        <v>50</v>
      </c>
      <c r="B52" s="25" t="s">
        <v>137</v>
      </c>
      <c r="C52" s="36" t="s">
        <v>141</v>
      </c>
      <c r="D52" s="19">
        <f t="shared" si="0"/>
        <v>10416.627</v>
      </c>
      <c r="E52" s="39">
        <v>0.09</v>
      </c>
      <c r="F52" s="40">
        <v>0.1</v>
      </c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6" ht="60">
      <c r="A53" s="17" t="s">
        <v>129</v>
      </c>
      <c r="B53" s="26" t="s">
        <v>134</v>
      </c>
      <c r="C53" s="18" t="s">
        <v>0</v>
      </c>
      <c r="D53" s="19">
        <f t="shared" si="0"/>
        <v>105768.82800000001</v>
      </c>
      <c r="E53" s="45">
        <v>0.93</v>
      </c>
      <c r="F53" s="40">
        <v>1.01</v>
      </c>
    </row>
    <row r="54" spans="1:6" ht="99.75">
      <c r="A54" s="7" t="s">
        <v>51</v>
      </c>
      <c r="B54" s="27" t="s">
        <v>138</v>
      </c>
      <c r="C54" s="29"/>
      <c r="D54" s="19">
        <f t="shared" si="0"/>
        <v>192841.146</v>
      </c>
      <c r="E54" s="45">
        <v>1.7</v>
      </c>
      <c r="F54" s="40">
        <v>1.84</v>
      </c>
    </row>
    <row r="55" spans="1:6" ht="28.5">
      <c r="A55" s="7" t="s">
        <v>130</v>
      </c>
      <c r="B55" s="24" t="s">
        <v>139</v>
      </c>
      <c r="C55" s="29"/>
      <c r="D55" s="19">
        <f t="shared" si="0"/>
        <v>93215.457</v>
      </c>
      <c r="E55" s="45">
        <v>0.82</v>
      </c>
      <c r="F55" s="40">
        <v>0.89</v>
      </c>
    </row>
    <row r="56" spans="1:6" ht="27" customHeight="1">
      <c r="A56" s="7"/>
      <c r="B56" s="4" t="s">
        <v>55</v>
      </c>
      <c r="C56" s="11" t="s">
        <v>19</v>
      </c>
      <c r="D56" s="9">
        <f>SUM(D29:D39)+SUM(D41:D46)+D48+SUM(D50:D53)+SUM(D54:D55)</f>
        <v>1931931.7457400002</v>
      </c>
      <c r="E56" s="21">
        <f>SUM(E29:E39)+SUM(E41:E46)+E48+SUM(E50:E53)+SUM(E54:E55)</f>
        <v>17.01</v>
      </c>
      <c r="F56" s="21">
        <f>SUM(F29:F39)+SUM(F41:F46)+F48+SUM(F50:F53)+SUM(F54:F55)</f>
        <v>18.4406</v>
      </c>
    </row>
    <row r="57" spans="1:4" ht="33.75" customHeight="1">
      <c r="A57" s="52" t="s">
        <v>56</v>
      </c>
      <c r="B57" s="52"/>
      <c r="C57" s="52"/>
      <c r="D57" s="52"/>
    </row>
    <row r="58" spans="1:4" ht="15.75">
      <c r="A58" s="7" t="s">
        <v>57</v>
      </c>
      <c r="B58" s="1" t="s">
        <v>58</v>
      </c>
      <c r="C58" s="11" t="s">
        <v>59</v>
      </c>
      <c r="D58" s="49">
        <v>3</v>
      </c>
    </row>
    <row r="59" spans="1:4" ht="15.75">
      <c r="A59" s="7" t="s">
        <v>60</v>
      </c>
      <c r="B59" s="1" t="s">
        <v>61</v>
      </c>
      <c r="C59" s="11" t="s">
        <v>59</v>
      </c>
      <c r="D59" s="49">
        <v>3</v>
      </c>
    </row>
    <row r="60" spans="1:4" ht="31.5">
      <c r="A60" s="7" t="s">
        <v>62</v>
      </c>
      <c r="B60" s="1" t="s">
        <v>63</v>
      </c>
      <c r="C60" s="11" t="s">
        <v>59</v>
      </c>
      <c r="D60" s="1">
        <v>0</v>
      </c>
    </row>
    <row r="61" spans="1:4" ht="15.75">
      <c r="A61" s="7" t="s">
        <v>64</v>
      </c>
      <c r="B61" s="1" t="s">
        <v>65</v>
      </c>
      <c r="C61" s="11" t="s">
        <v>19</v>
      </c>
      <c r="D61" s="50">
        <v>0</v>
      </c>
    </row>
    <row r="62" spans="1:4" ht="15.75">
      <c r="A62" s="52" t="s">
        <v>66</v>
      </c>
      <c r="B62" s="52"/>
      <c r="C62" s="52"/>
      <c r="D62" s="52"/>
    </row>
    <row r="63" spans="1:4" ht="15.75">
      <c r="A63" s="7" t="s">
        <v>67</v>
      </c>
      <c r="B63" s="1" t="s">
        <v>18</v>
      </c>
      <c r="C63" s="11" t="s">
        <v>19</v>
      </c>
      <c r="D63" s="1">
        <v>0</v>
      </c>
    </row>
    <row r="64" spans="1:4" ht="31.5">
      <c r="A64" s="7" t="s">
        <v>68</v>
      </c>
      <c r="B64" s="1" t="s">
        <v>20</v>
      </c>
      <c r="C64" s="11" t="s">
        <v>19</v>
      </c>
      <c r="D64" s="1">
        <v>0</v>
      </c>
    </row>
    <row r="65" spans="1:4" ht="15.75">
      <c r="A65" s="7" t="s">
        <v>69</v>
      </c>
      <c r="B65" s="1" t="s">
        <v>22</v>
      </c>
      <c r="C65" s="11" t="s">
        <v>19</v>
      </c>
      <c r="D65" s="1">
        <v>0</v>
      </c>
    </row>
    <row r="66" spans="1:4" ht="15.75">
      <c r="A66" s="7" t="s">
        <v>70</v>
      </c>
      <c r="B66" s="1" t="s">
        <v>43</v>
      </c>
      <c r="C66" s="11" t="s">
        <v>19</v>
      </c>
      <c r="D66" s="1">
        <v>0</v>
      </c>
    </row>
    <row r="67" spans="1:4" ht="31.5">
      <c r="A67" s="7" t="s">
        <v>71</v>
      </c>
      <c r="B67" s="1" t="s">
        <v>72</v>
      </c>
      <c r="C67" s="11" t="s">
        <v>19</v>
      </c>
      <c r="D67" s="1">
        <v>0</v>
      </c>
    </row>
    <row r="68" spans="1:4" ht="15.75">
      <c r="A68" s="7" t="s">
        <v>73</v>
      </c>
      <c r="B68" s="1" t="s">
        <v>45</v>
      </c>
      <c r="C68" s="11" t="s">
        <v>19</v>
      </c>
      <c r="D68" s="1">
        <v>0</v>
      </c>
    </row>
    <row r="69" spans="1:4" ht="15.75">
      <c r="A69" s="52" t="s">
        <v>74</v>
      </c>
      <c r="B69" s="52"/>
      <c r="C69" s="52"/>
      <c r="D69" s="52"/>
    </row>
    <row r="70" spans="1:4" ht="15.75">
      <c r="A70" s="7" t="s">
        <v>75</v>
      </c>
      <c r="B70" s="1" t="s">
        <v>58</v>
      </c>
      <c r="C70" s="11" t="s">
        <v>59</v>
      </c>
      <c r="D70" s="1">
        <v>0</v>
      </c>
    </row>
    <row r="71" spans="1:4" ht="15.75">
      <c r="A71" s="7" t="s">
        <v>76</v>
      </c>
      <c r="B71" s="1" t="s">
        <v>61</v>
      </c>
      <c r="C71" s="11" t="s">
        <v>59</v>
      </c>
      <c r="D71" s="1">
        <v>0</v>
      </c>
    </row>
    <row r="72" spans="1:4" ht="31.5">
      <c r="A72" s="7" t="s">
        <v>77</v>
      </c>
      <c r="B72" s="1" t="s">
        <v>78</v>
      </c>
      <c r="C72" s="11" t="s">
        <v>59</v>
      </c>
      <c r="D72" s="1">
        <v>0</v>
      </c>
    </row>
    <row r="73" spans="1:4" ht="15.75">
      <c r="A73" s="7" t="s">
        <v>79</v>
      </c>
      <c r="B73" s="1" t="s">
        <v>65</v>
      </c>
      <c r="C73" s="11" t="s">
        <v>19</v>
      </c>
      <c r="D73" s="1">
        <v>0</v>
      </c>
    </row>
    <row r="74" spans="1:4" ht="15.75">
      <c r="A74" s="52" t="s">
        <v>80</v>
      </c>
      <c r="B74" s="52"/>
      <c r="C74" s="52"/>
      <c r="D74" s="52"/>
    </row>
    <row r="75" spans="1:4" ht="15.75">
      <c r="A75" s="7" t="s">
        <v>81</v>
      </c>
      <c r="B75" s="1" t="s">
        <v>82</v>
      </c>
      <c r="C75" s="11" t="s">
        <v>59</v>
      </c>
      <c r="D75" s="1">
        <v>27</v>
      </c>
    </row>
    <row r="76" spans="1:4" ht="15.75">
      <c r="A76" s="7" t="s">
        <v>83</v>
      </c>
      <c r="B76" s="1" t="s">
        <v>84</v>
      </c>
      <c r="C76" s="11" t="s">
        <v>59</v>
      </c>
      <c r="D76" s="1">
        <v>0</v>
      </c>
    </row>
    <row r="77" spans="1:4" ht="31.5">
      <c r="A77" s="7" t="s">
        <v>85</v>
      </c>
      <c r="B77" s="1" t="s">
        <v>86</v>
      </c>
      <c r="C77" s="11" t="s">
        <v>19</v>
      </c>
      <c r="D77" s="44">
        <v>38100</v>
      </c>
    </row>
  </sheetData>
  <sheetProtection password="CC29" sheet="1" objects="1" scenarios="1" selectLockedCells="1" selectUnlockedCells="1"/>
  <mergeCells count="9">
    <mergeCell ref="F27:F28"/>
    <mergeCell ref="A74:D74"/>
    <mergeCell ref="A2:D2"/>
    <mergeCell ref="A26:D26"/>
    <mergeCell ref="A8:D8"/>
    <mergeCell ref="A57:D57"/>
    <mergeCell ref="A62:D62"/>
    <mergeCell ref="A69:D69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2021-03-24T11:43:58Z</cp:lastPrinted>
  <dcterms:created xsi:type="dcterms:W3CDTF">2010-07-19T21:32:50Z</dcterms:created>
  <dcterms:modified xsi:type="dcterms:W3CDTF">2023-03-21T06:35:35Z</dcterms:modified>
  <cp:category/>
  <cp:version/>
  <cp:contentType/>
  <cp:contentStatus/>
</cp:coreProperties>
</file>