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<sst xmlns="http://schemas.openxmlformats.org/spreadsheetml/2006/main" count="366" uniqueCount="255">
  <si>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</si>
  <si>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</si>
  <si>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</si>
  <si>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</si>
  <si>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</si>
  <si>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</si>
  <si>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</si>
  <si>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</si>
  <si>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</si>
  <si>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</si>
  <si>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</si>
  <si>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</si>
  <si>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</si>
  <si>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</si>
  <si>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</si>
  <si>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</si>
  <si>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</si>
  <si>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</si>
  <si>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</si>
  <si>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</si>
  <si>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</si>
  <si>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</si>
  <si>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</si>
  <si>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</si>
  <si>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</si>
  <si>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</si>
  <si>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</si>
  <si>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</si>
  <si>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</si>
  <si>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</si>
  <si>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</si>
  <si>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</si>
  <si>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</si>
  <si>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</si>
  <si>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</si>
  <si>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</si>
  <si>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</si>
  <si>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</si>
  <si>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</si>
  <si>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</si>
  <si>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</si>
  <si>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</si>
  <si>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</si>
  <si>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</si>
  <si>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</si>
  <si>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</si>
  <si>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</si>
  <si>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</si>
  <si>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</si>
  <si>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</si>
  <si>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</si>
  <si>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</si>
  <si>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</si>
  <si>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</si>
  <si>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</si>
  <si>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</si>
  <si>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</si>
  <si>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</si>
  <si>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</si>
  <si>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</si>
  <si>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</si>
  <si>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</si>
  <si>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</si>
  <si>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</si>
  <si>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</si>
  <si>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</si>
  <si>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</si>
  <si>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</si>
  <si>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</si>
  <si>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</si>
  <si>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</si>
  <si>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</si>
  <si>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</si>
  <si>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</si>
  <si>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</si>
  <si>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</si>
  <si>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</si>
  <si>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</si>
  <si>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</si>
  <si>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</si>
  <si>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</si>
  <si>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</si>
  <si>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</si>
  <si>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</si>
  <si>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</si>
  <si>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</si>
  <si>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</si>
  <si>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</si>
  <si>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</si>
  <si>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</si>
  <si>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</si>
  <si>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</si>
  <si>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</si>
  <si>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</si>
  <si>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</si>
  <si>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</si>
  <si>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</si>
  <si>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</si>
  <si>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</si>
  <si>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</si>
  <si>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</si>
  <si>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</si>
  <si>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</si>
  <si>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</si>
  <si>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</si>
  <si>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</si>
  <si>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</si>
  <si>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</si>
  <si>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</si>
  <si>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</si>
  <si>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</si>
  <si>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</si>
  <si>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</si>
  <si>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</si>
  <si>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</si>
  <si>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</si>
  <si>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</si>
  <si>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</si>
  <si>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</si>
  <si>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</si>
  <si>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</si>
  <si>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</si>
  <si>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</si>
  <si>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</si>
  <si>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</si>
  <si>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</si>
  <si>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</si>
  <si>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</si>
  <si>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</si>
  <si>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</si>
  <si>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</si>
  <si>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</si>
  <si>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</si>
  <si>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</si>
  <si>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</si>
  <si>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</si>
  <si>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</si>
  <si>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</si>
  <si>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</si>
  <si>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</si>
  <si>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</si>
  <si>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</si>
  <si>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</si>
  <si>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</si>
  <si>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</si>
  <si>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</si>
  <si>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</si>
  <si>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</si>
  <si>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</si>
  <si>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</si>
  <si>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</si>
  <si>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</si>
  <si>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</si>
  <si>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</si>
  <si>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</si>
  <si>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</si>
  <si>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</si>
  <si>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</si>
  <si>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</si>
  <si>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</si>
  <si>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</si>
  <si>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</si>
  <si>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</si>
  <si>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</si>
  <si>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</si>
  <si>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</si>
  <si>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</si>
  <si>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</si>
  <si>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</si>
  <si>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</si>
  <si>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</si>
  <si>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</si>
  <si>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</si>
  <si>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</si>
  <si>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</si>
  <si>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</si>
  <si>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</si>
  <si>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</si>
  <si>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</si>
  <si>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</si>
  <si>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</si>
  <si>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</si>
  <si>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</si>
  <si>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</si>
  <si>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</si>
  <si>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</si>
  <si>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</si>
  <si>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</si>
  <si>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</si>
  <si>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</si>
  <si>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</si>
  <si>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</si>
  <si>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</si>
  <si>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</si>
  <si>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</si>
  <si>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</si>
  <si>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</si>
  <si>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</si>
  <si>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</si>
  <si>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</si>
  <si>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</si>
  <si>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</si>
  <si>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</si>
  <si>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</si>
  <si>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</si>
  <si>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</si>
  <si>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</si>
  <si>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</si>
  <si>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</si>
  <si>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</si>
  <si>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</si>
  <si>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</si>
  <si>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</si>
  <si>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</si>
  <si>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</si>
  <si>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</si>
  <si>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</si>
  <si>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</si>
  <si>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</si>
  <si>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</si>
  <si>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</si>
  <si>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</si>
  <si>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</si>
  <si>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</si>
  <si>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</si>
  <si>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</si>
  <si>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</si>
  <si>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</si>
  <si>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</si>
  <si>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</si>
  <si>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</si>
  <si>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</si>
  <si>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</si>
  <si>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</si>
  <si>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</si>
  <si>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</si>
  <si>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</si>
  <si>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</si>
  <si>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</si>
  <si>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</si>
  <si>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</si>
  <si>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</si>
  <si>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</si>
  <si>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21.33</t>
  </si>
  <si>
    <t>21.34</t>
  </si>
  <si>
    <t>21.35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</si>
  <si>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</si>
  <si>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2022 год по дому №  12  ул. Пролетарская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</si>
  <si>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</si>
  <si>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</si>
  <si>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</si>
  <si>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</si>
  <si>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</si>
  <si>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профрем июнь 22</t>
  </si>
  <si>
    <t>рем почт ящ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</si>
</sst>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/>
    </xf>
    <xf numFmtId="179" fontId="4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8;&#1086;&#1083;&#1077;&#1090;&#1072;&#1088;&#1089;&#1082;&#1072;&#1103;,%20&#1076;.%201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1009.02</v>
          </cell>
        </row>
        <row r="24">
          <cell r="D24">
            <v>-8602.374070799618</v>
          </cell>
        </row>
        <row r="25">
          <cell r="D25">
            <v>18190.8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X124">
            <v>75360.38354361423</v>
          </cell>
        </row>
        <row r="125">
          <cell r="X125">
            <v>80767.0012255585</v>
          </cell>
        </row>
        <row r="126">
          <cell r="X126">
            <v>19217.270496973473</v>
          </cell>
        </row>
      </sheetData>
      <sheetData sheetId="7">
        <row r="124">
          <cell r="X124">
            <v>139054.12592234372</v>
          </cell>
        </row>
        <row r="125">
          <cell r="X125">
            <v>149030.355615017</v>
          </cell>
        </row>
        <row r="126">
          <cell r="X126">
            <v>35459.48979974808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0" customWidth="1"/>
    <col min="5" max="5" width="18.7109375" style="8" hidden="1" customWidth="1"/>
    <col min="6" max="6" width="17.8515625" style="13" hidden="1" customWidth="1"/>
    <col min="7" max="8" width="12.57421875" style="13" hidden="1" customWidth="1"/>
    <col min="9" max="11" width="9.140625" style="13" hidden="1" customWidth="1"/>
    <col min="12" max="17" width="9.140625" style="13" customWidth="1"/>
    <col min="18" max="16384" width="9.140625" style="1" customWidth="1"/>
  </cols>
  <sheetData>
    <row r="1" ht="15.75">
      <c r="E1" s="8" t="s">
        <v>116</v>
      </c>
    </row>
    <row r="2" spans="1:17" s="4" customFormat="1" ht="33" customHeight="1">
      <c r="A2" s="38" t="s">
        <v>247</v>
      </c>
      <c r="B2" s="38"/>
      <c r="C2" s="38"/>
      <c r="D2" s="38"/>
      <c r="E2" s="8">
        <v>3237.9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" ht="15.75">
      <c r="A4" s="5" t="s">
        <v>22</v>
      </c>
      <c r="B4" s="6" t="s">
        <v>23</v>
      </c>
      <c r="C4" s="6" t="s">
        <v>24</v>
      </c>
      <c r="D4" s="16" t="s">
        <v>25</v>
      </c>
    </row>
    <row r="5" spans="1:4" ht="15.75">
      <c r="A5" s="5" t="s">
        <v>28</v>
      </c>
      <c r="B5" s="6" t="s">
        <v>26</v>
      </c>
      <c r="C5" s="6" t="s">
        <v>27</v>
      </c>
      <c r="D5" s="16" t="s">
        <v>248</v>
      </c>
    </row>
    <row r="6" spans="1:4" ht="15.75">
      <c r="A6" s="5" t="s">
        <v>29</v>
      </c>
      <c r="B6" s="6" t="s">
        <v>30</v>
      </c>
      <c r="C6" s="6" t="s">
        <v>27</v>
      </c>
      <c r="D6" s="16" t="s">
        <v>249</v>
      </c>
    </row>
    <row r="7" spans="1:4" ht="15.75">
      <c r="A7" s="5" t="s">
        <v>16</v>
      </c>
      <c r="B7" s="6" t="s">
        <v>31</v>
      </c>
      <c r="C7" s="6" t="s">
        <v>27</v>
      </c>
      <c r="D7" s="16" t="s">
        <v>250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5" t="s">
        <v>17</v>
      </c>
      <c r="B9" s="6" t="s">
        <v>32</v>
      </c>
      <c r="C9" s="6" t="s">
        <v>33</v>
      </c>
      <c r="D9" s="16">
        <f>'[1]по форме'!$D$23</f>
        <v>1009.02</v>
      </c>
    </row>
    <row r="10" spans="1:4" ht="15.75">
      <c r="A10" s="5" t="s">
        <v>18</v>
      </c>
      <c r="B10" s="6" t="s">
        <v>34</v>
      </c>
      <c r="C10" s="6" t="s">
        <v>33</v>
      </c>
      <c r="D10" s="16">
        <f>'[1]по форме'!$D$24</f>
        <v>-8602.374070799618</v>
      </c>
    </row>
    <row r="11" spans="1:4" ht="15.75">
      <c r="A11" s="5" t="s">
        <v>35</v>
      </c>
      <c r="B11" s="6" t="s">
        <v>36</v>
      </c>
      <c r="C11" s="6" t="s">
        <v>33</v>
      </c>
      <c r="D11" s="16">
        <f>'[1]по форме'!$D$25</f>
        <v>18190.8</v>
      </c>
    </row>
    <row r="12" spans="1:4" ht="31.5">
      <c r="A12" s="5" t="s">
        <v>37</v>
      </c>
      <c r="B12" s="6" t="s">
        <v>38</v>
      </c>
      <c r="C12" s="6" t="s">
        <v>33</v>
      </c>
      <c r="D12" s="16">
        <f>D13+D14+D15</f>
        <v>498888.626603255</v>
      </c>
    </row>
    <row r="13" spans="1:4" ht="15.75">
      <c r="A13" s="5" t="s">
        <v>54</v>
      </c>
      <c r="B13" s="11" t="s">
        <v>39</v>
      </c>
      <c r="C13" s="6" t="s">
        <v>33</v>
      </c>
      <c r="D13" s="16">
        <f>'[2]ГУК 2022'!$X$125+'[2]ГУК 2021'!$X$125</f>
        <v>229797.35684057552</v>
      </c>
    </row>
    <row r="14" spans="1:4" ht="15.75">
      <c r="A14" s="5" t="s">
        <v>55</v>
      </c>
      <c r="B14" s="11" t="s">
        <v>40</v>
      </c>
      <c r="C14" s="6" t="s">
        <v>33</v>
      </c>
      <c r="D14" s="16">
        <f>'[2]ГУК 2022'!$X$124+'[2]ГУК 2021'!$X$124</f>
        <v>214414.50946595793</v>
      </c>
    </row>
    <row r="15" spans="1:4" ht="15.75">
      <c r="A15" s="5" t="s">
        <v>56</v>
      </c>
      <c r="B15" s="11" t="s">
        <v>41</v>
      </c>
      <c r="C15" s="6" t="s">
        <v>33</v>
      </c>
      <c r="D15" s="16">
        <f>'[2]ГУК 2022'!$X$126+'[2]ГУК 2021'!$X$126</f>
        <v>54676.76029672155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564163.74</v>
      </c>
      <c r="E16" s="8">
        <v>564163.74</v>
      </c>
      <c r="F16" s="10">
        <f>D16-E16</f>
        <v>0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v>564163.74</v>
      </c>
    </row>
    <row r="18" spans="1:6" ht="31.5">
      <c r="A18" s="11" t="s">
        <v>44</v>
      </c>
      <c r="B18" s="11" t="s">
        <v>58</v>
      </c>
      <c r="C18" s="11" t="s">
        <v>33</v>
      </c>
      <c r="D18" s="12">
        <v>0</v>
      </c>
      <c r="F18" s="8"/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556570.3859292003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5100.54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-21701.411602422595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12084.18</v>
      </c>
      <c r="E25" s="8">
        <f>D25+F16</f>
        <v>12084.18</v>
      </c>
    </row>
    <row r="26" spans="1:4" ht="35.25" customHeight="1">
      <c r="A26" s="37" t="s">
        <v>62</v>
      </c>
      <c r="B26" s="37"/>
      <c r="C26" s="37"/>
      <c r="D26" s="37"/>
    </row>
    <row r="27" spans="1:17" s="4" customFormat="1" ht="28.5" customHeight="1">
      <c r="A27" s="14" t="s">
        <v>22</v>
      </c>
      <c r="B27" s="2" t="s">
        <v>64</v>
      </c>
      <c r="C27" s="2" t="s">
        <v>128</v>
      </c>
      <c r="D27" s="15" t="s">
        <v>129</v>
      </c>
      <c r="E27" s="36" t="s">
        <v>251</v>
      </c>
      <c r="F27" s="36" t="s">
        <v>252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6" ht="15.75">
      <c r="A28" s="14" t="s">
        <v>130</v>
      </c>
      <c r="B28" s="17" t="s">
        <v>131</v>
      </c>
      <c r="C28" s="6" t="s">
        <v>27</v>
      </c>
      <c r="D28" s="18" t="s">
        <v>27</v>
      </c>
      <c r="E28" s="36"/>
      <c r="F28" s="36"/>
    </row>
    <row r="29" spans="1:6" ht="15.75">
      <c r="A29" s="5" t="s">
        <v>68</v>
      </c>
      <c r="B29" s="24" t="s">
        <v>132</v>
      </c>
      <c r="C29" s="25" t="s">
        <v>133</v>
      </c>
      <c r="D29" s="19">
        <f>E29*E$2*8+F29*E$2*4</f>
        <v>1377.1368775893698</v>
      </c>
      <c r="E29" s="26">
        <v>0.03447889970399999</v>
      </c>
      <c r="F29" s="27">
        <v>0.037371679389165594</v>
      </c>
    </row>
    <row r="30" spans="1:6" ht="15.75">
      <c r="A30" s="5" t="s">
        <v>70</v>
      </c>
      <c r="B30" s="24" t="s">
        <v>119</v>
      </c>
      <c r="C30" s="25" t="s">
        <v>133</v>
      </c>
      <c r="D30" s="19">
        <f aca="true" t="shared" si="0" ref="D30:D63">E30*E$2*8+F30*E$2*4</f>
        <v>928.7999366219649</v>
      </c>
      <c r="E30" s="26">
        <v>0.023254042776</v>
      </c>
      <c r="F30" s="27">
        <v>0.0252050569649064</v>
      </c>
    </row>
    <row r="31" spans="1:6" ht="15.75">
      <c r="A31" s="5" t="s">
        <v>72</v>
      </c>
      <c r="B31" s="24" t="s">
        <v>84</v>
      </c>
      <c r="C31" s="25" t="s">
        <v>133</v>
      </c>
      <c r="D31" s="19">
        <f t="shared" si="0"/>
        <v>825.4611273782834</v>
      </c>
      <c r="E31" s="26">
        <v>0.020666784749999997</v>
      </c>
      <c r="F31" s="27">
        <v>0.022400727990524998</v>
      </c>
    </row>
    <row r="32" spans="1:6" ht="15.75">
      <c r="A32" s="5" t="s">
        <v>123</v>
      </c>
      <c r="B32" s="24" t="s">
        <v>134</v>
      </c>
      <c r="C32" s="25" t="s">
        <v>133</v>
      </c>
      <c r="D32" s="19">
        <f t="shared" si="0"/>
        <v>2512.4359546171027</v>
      </c>
      <c r="E32" s="26">
        <v>0.062902990038</v>
      </c>
      <c r="F32" s="27">
        <v>0.0681805509021882</v>
      </c>
    </row>
    <row r="33" spans="1:17" s="4" customFormat="1" ht="15.75">
      <c r="A33" s="5" t="s">
        <v>125</v>
      </c>
      <c r="B33" s="24" t="s">
        <v>0</v>
      </c>
      <c r="C33" s="25" t="s">
        <v>133</v>
      </c>
      <c r="D33" s="19">
        <f t="shared" si="0"/>
        <v>25992.74465217298</v>
      </c>
      <c r="E33" s="26">
        <v>0.650771357937</v>
      </c>
      <c r="F33" s="27">
        <v>0.7053710748679144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6" ht="15.75">
      <c r="A34" s="5" t="s">
        <v>76</v>
      </c>
      <c r="B34" s="24" t="s">
        <v>135</v>
      </c>
      <c r="C34" s="25" t="s">
        <v>133</v>
      </c>
      <c r="D34" s="19">
        <f t="shared" si="0"/>
        <v>3002.179810514618</v>
      </c>
      <c r="E34" s="26">
        <v>0.07516453757399999</v>
      </c>
      <c r="F34" s="27">
        <v>0.0814708422764586</v>
      </c>
    </row>
    <row r="35" spans="1:6" ht="15.75">
      <c r="A35" s="5" t="s">
        <v>78</v>
      </c>
      <c r="B35" s="24" t="s">
        <v>120</v>
      </c>
      <c r="C35" s="25" t="s">
        <v>133</v>
      </c>
      <c r="D35" s="19">
        <f t="shared" si="0"/>
        <v>4757.110167320849</v>
      </c>
      <c r="E35" s="26">
        <v>0.11910212195249999</v>
      </c>
      <c r="F35" s="27">
        <v>0.12909478998431476</v>
      </c>
    </row>
    <row r="36" spans="1:6" ht="15.75">
      <c r="A36" s="5" t="s">
        <v>80</v>
      </c>
      <c r="B36" s="24" t="s">
        <v>15</v>
      </c>
      <c r="C36" s="25" t="s">
        <v>133</v>
      </c>
      <c r="D36" s="19">
        <f t="shared" si="0"/>
        <v>8307.753122577837</v>
      </c>
      <c r="E36" s="26">
        <v>0.20799834158849997</v>
      </c>
      <c r="F36" s="27">
        <v>0.22544940244777514</v>
      </c>
    </row>
    <row r="37" spans="1:6" ht="31.5">
      <c r="A37" s="5" t="s">
        <v>81</v>
      </c>
      <c r="B37" s="24" t="s">
        <v>136</v>
      </c>
      <c r="C37" s="25" t="s">
        <v>133</v>
      </c>
      <c r="D37" s="19">
        <f t="shared" si="0"/>
        <v>37.257299533019825</v>
      </c>
      <c r="E37" s="26">
        <v>0.0009327981224999999</v>
      </c>
      <c r="F37" s="27">
        <v>0.00101105988497775</v>
      </c>
    </row>
    <row r="38" spans="1:6" ht="15.75">
      <c r="A38" s="5" t="s">
        <v>127</v>
      </c>
      <c r="B38" s="24" t="s">
        <v>137</v>
      </c>
      <c r="C38" s="25" t="s">
        <v>133</v>
      </c>
      <c r="D38" s="19">
        <f t="shared" si="0"/>
        <v>6407.2738902306355</v>
      </c>
      <c r="E38" s="26">
        <v>0.16041670035299999</v>
      </c>
      <c r="F38" s="27">
        <v>0.17387566151261669</v>
      </c>
    </row>
    <row r="39" spans="1:8" ht="31.5">
      <c r="A39" s="5" t="s">
        <v>82</v>
      </c>
      <c r="B39" s="24" t="s">
        <v>138</v>
      </c>
      <c r="C39" s="25" t="s">
        <v>133</v>
      </c>
      <c r="D39" s="19">
        <f>G39</f>
        <v>49887.33939000001</v>
      </c>
      <c r="E39" s="26">
        <v>0.3908111338695</v>
      </c>
      <c r="F39" s="27">
        <v>0.42360018800115107</v>
      </c>
      <c r="G39" s="13">
        <v>49887.33939000001</v>
      </c>
      <c r="H39" s="13" t="s">
        <v>253</v>
      </c>
    </row>
    <row r="40" spans="1:6" ht="31.5">
      <c r="A40" s="5" t="s">
        <v>139</v>
      </c>
      <c r="B40" s="24" t="s">
        <v>140</v>
      </c>
      <c r="C40" s="25" t="s">
        <v>133</v>
      </c>
      <c r="D40" s="19">
        <f t="shared" si="0"/>
        <v>198.46762673397865</v>
      </c>
      <c r="E40" s="26">
        <v>0.004968965327999999</v>
      </c>
      <c r="F40" s="27">
        <v>0.0053858615190192</v>
      </c>
    </row>
    <row r="41" spans="1:6" ht="31.5">
      <c r="A41" s="5" t="s">
        <v>141</v>
      </c>
      <c r="B41" s="24" t="s">
        <v>142</v>
      </c>
      <c r="C41" s="25" t="s">
        <v>133</v>
      </c>
      <c r="D41" s="19">
        <f t="shared" si="0"/>
        <v>716.9018342479395</v>
      </c>
      <c r="E41" s="26">
        <v>0.0179488232745</v>
      </c>
      <c r="F41" s="27">
        <v>0.01945472954723055</v>
      </c>
    </row>
    <row r="42" spans="1:6" ht="31.5">
      <c r="A42" s="5" t="s">
        <v>143</v>
      </c>
      <c r="B42" s="24" t="s">
        <v>144</v>
      </c>
      <c r="C42" s="25" t="s">
        <v>133</v>
      </c>
      <c r="D42" s="19">
        <f t="shared" si="0"/>
        <v>4301.411005487637</v>
      </c>
      <c r="E42" s="26">
        <v>0.10769293964699998</v>
      </c>
      <c r="F42" s="27">
        <v>0.1167283772833833</v>
      </c>
    </row>
    <row r="43" spans="1:6" ht="15.75">
      <c r="A43" s="5" t="s">
        <v>145</v>
      </c>
      <c r="B43" s="24" t="s">
        <v>146</v>
      </c>
      <c r="C43" s="25" t="s">
        <v>133</v>
      </c>
      <c r="D43" s="19">
        <f t="shared" si="0"/>
        <v>7789.095817461883</v>
      </c>
      <c r="E43" s="26">
        <v>0.19501289802449998</v>
      </c>
      <c r="F43" s="27">
        <v>0.21137448016875554</v>
      </c>
    </row>
    <row r="44" spans="1:6" ht="15.75">
      <c r="A44" s="5" t="s">
        <v>147</v>
      </c>
      <c r="B44" s="24" t="s">
        <v>148</v>
      </c>
      <c r="C44" s="25" t="s">
        <v>133</v>
      </c>
      <c r="D44" s="19">
        <f t="shared" si="0"/>
        <v>14234.831734276308</v>
      </c>
      <c r="E44" s="26">
        <v>0.3563925588345</v>
      </c>
      <c r="F44" s="27">
        <v>0.38629389452071455</v>
      </c>
    </row>
    <row r="45" spans="1:6" ht="15.75">
      <c r="A45" s="5" t="s">
        <v>149</v>
      </c>
      <c r="B45" s="24" t="s">
        <v>121</v>
      </c>
      <c r="C45" s="25" t="s">
        <v>133</v>
      </c>
      <c r="D45" s="19">
        <f t="shared" si="0"/>
        <v>7847.636628225142</v>
      </c>
      <c r="E45" s="26">
        <v>0.1964785640565</v>
      </c>
      <c r="F45" s="27">
        <v>0.21296311558084036</v>
      </c>
    </row>
    <row r="46" spans="1:6" ht="31.5">
      <c r="A46" s="5" t="s">
        <v>150</v>
      </c>
      <c r="B46" s="24" t="s">
        <v>151</v>
      </c>
      <c r="C46" s="25" t="s">
        <v>133</v>
      </c>
      <c r="D46" s="19">
        <f t="shared" si="0"/>
        <v>219.39418180102817</v>
      </c>
      <c r="E46" s="26">
        <v>0.0054928962495</v>
      </c>
      <c r="F46" s="27">
        <v>0.00595375024483305</v>
      </c>
    </row>
    <row r="47" spans="1:6" ht="15.75">
      <c r="A47" s="5" t="s">
        <v>152</v>
      </c>
      <c r="B47" s="24" t="s">
        <v>153</v>
      </c>
      <c r="C47" s="25" t="s">
        <v>133</v>
      </c>
      <c r="D47" s="19">
        <f t="shared" si="0"/>
        <v>1881.7390337796949</v>
      </c>
      <c r="E47" s="26">
        <v>0.0471124493655</v>
      </c>
      <c r="F47" s="27">
        <v>0.051065183867265454</v>
      </c>
    </row>
    <row r="48" spans="1:6" ht="15.75">
      <c r="A48" s="5" t="s">
        <v>154</v>
      </c>
      <c r="B48" s="24" t="s">
        <v>14</v>
      </c>
      <c r="C48" s="25" t="s">
        <v>133</v>
      </c>
      <c r="D48" s="19">
        <f t="shared" si="0"/>
        <v>30961.262107143462</v>
      </c>
      <c r="E48" s="26">
        <v>0.7751664110325</v>
      </c>
      <c r="F48" s="27">
        <v>0.8402028729181268</v>
      </c>
    </row>
    <row r="49" spans="1:6" ht="31.5">
      <c r="A49" s="5" t="s">
        <v>155</v>
      </c>
      <c r="B49" s="24" t="s">
        <v>156</v>
      </c>
      <c r="C49" s="25" t="s">
        <v>133</v>
      </c>
      <c r="D49" s="19">
        <f t="shared" si="0"/>
        <v>3220.681601907669</v>
      </c>
      <c r="E49" s="26">
        <v>0.08063509135349999</v>
      </c>
      <c r="F49" s="27">
        <v>0.08740037551805864</v>
      </c>
    </row>
    <row r="50" spans="1:6" ht="31.5">
      <c r="A50" s="5" t="s">
        <v>157</v>
      </c>
      <c r="B50" s="24" t="s">
        <v>158</v>
      </c>
      <c r="C50" s="25" t="s">
        <v>133</v>
      </c>
      <c r="D50" s="19">
        <f t="shared" si="0"/>
        <v>7010.75290362476</v>
      </c>
      <c r="E50" s="26">
        <v>0.17552579569049997</v>
      </c>
      <c r="F50" s="27">
        <v>0.19025240994893294</v>
      </c>
    </row>
    <row r="51" spans="1:6" ht="31.5">
      <c r="A51" s="5" t="s">
        <v>159</v>
      </c>
      <c r="B51" s="24" t="s">
        <v>160</v>
      </c>
      <c r="C51" s="25" t="s">
        <v>133</v>
      </c>
      <c r="D51" s="19">
        <f t="shared" si="0"/>
        <v>2561.294329453817</v>
      </c>
      <c r="E51" s="26">
        <v>0.0641262402705</v>
      </c>
      <c r="F51" s="27">
        <v>0.06950643182919496</v>
      </c>
    </row>
    <row r="52" spans="1:6" ht="31.5">
      <c r="A52" s="5" t="s">
        <v>161</v>
      </c>
      <c r="B52" s="24" t="s">
        <v>162</v>
      </c>
      <c r="C52" s="25" t="s">
        <v>133</v>
      </c>
      <c r="D52" s="19">
        <f t="shared" si="0"/>
        <v>4957.36257487078</v>
      </c>
      <c r="E52" s="26">
        <v>0.12411577222049998</v>
      </c>
      <c r="F52" s="27">
        <v>0.13452908550979994</v>
      </c>
    </row>
    <row r="53" spans="1:6" ht="15.75">
      <c r="A53" s="5" t="s">
        <v>163</v>
      </c>
      <c r="B53" s="24" t="s">
        <v>164</v>
      </c>
      <c r="C53" s="25" t="s">
        <v>133</v>
      </c>
      <c r="D53" s="19">
        <f t="shared" si="0"/>
        <v>5790.944454961652</v>
      </c>
      <c r="E53" s="26">
        <v>0.14498587344750002</v>
      </c>
      <c r="F53" s="27">
        <v>0.1571501882297453</v>
      </c>
    </row>
    <row r="54" spans="1:8" ht="31.5">
      <c r="A54" s="5" t="s">
        <v>165</v>
      </c>
      <c r="B54" s="24" t="s">
        <v>117</v>
      </c>
      <c r="C54" s="25" t="s">
        <v>133</v>
      </c>
      <c r="D54" s="19">
        <f>G54</f>
        <v>48661.74495</v>
      </c>
      <c r="E54" s="26">
        <v>0.08903921144399998</v>
      </c>
      <c r="F54" s="27">
        <v>0.09650960128415159</v>
      </c>
      <c r="G54" s="13">
        <f>24330.872475*2</f>
        <v>48661.74495</v>
      </c>
      <c r="H54" s="13" t="s">
        <v>254</v>
      </c>
    </row>
    <row r="55" spans="1:6" ht="15.75">
      <c r="A55" s="5" t="s">
        <v>167</v>
      </c>
      <c r="B55" s="24" t="s">
        <v>166</v>
      </c>
      <c r="C55" s="25" t="s">
        <v>133</v>
      </c>
      <c r="D55" s="19">
        <f t="shared" si="0"/>
        <v>1007.8211072482858</v>
      </c>
      <c r="E55" s="26">
        <v>0.025232468494499994</v>
      </c>
      <c r="F55" s="27">
        <v>0.027349472601188547</v>
      </c>
    </row>
    <row r="56" spans="1:6" ht="31.5">
      <c r="A56" s="5" t="s">
        <v>169</v>
      </c>
      <c r="B56" s="24" t="s">
        <v>168</v>
      </c>
      <c r="C56" s="25" t="s">
        <v>133</v>
      </c>
      <c r="D56" s="19">
        <f t="shared" si="0"/>
        <v>12877.505923744015</v>
      </c>
      <c r="E56" s="26">
        <v>0.32240966196449994</v>
      </c>
      <c r="F56" s="27">
        <v>0.34945983260332153</v>
      </c>
    </row>
    <row r="57" spans="1:6" ht="15.75">
      <c r="A57" s="5" t="s">
        <v>172</v>
      </c>
      <c r="B57" s="24" t="s">
        <v>242</v>
      </c>
      <c r="C57" s="25" t="s">
        <v>133</v>
      </c>
      <c r="D57" s="19">
        <f t="shared" si="0"/>
        <v>0</v>
      </c>
      <c r="E57" s="26">
        <v>0</v>
      </c>
      <c r="F57" s="27">
        <v>0</v>
      </c>
    </row>
    <row r="58" spans="1:6" ht="15.75">
      <c r="A58" s="5" t="s">
        <v>174</v>
      </c>
      <c r="B58" s="24" t="s">
        <v>242</v>
      </c>
      <c r="C58" s="25" t="s">
        <v>133</v>
      </c>
      <c r="D58" s="19">
        <f t="shared" si="0"/>
        <v>2230.976019941307</v>
      </c>
      <c r="E58" s="26">
        <v>0.055856175</v>
      </c>
      <c r="F58" s="27">
        <v>0.06054250808250001</v>
      </c>
    </row>
    <row r="59" spans="1:17" s="4" customFormat="1" ht="24.75" customHeight="1">
      <c r="A59" s="5" t="s">
        <v>176</v>
      </c>
      <c r="B59" s="24" t="s">
        <v>170</v>
      </c>
      <c r="C59" s="25" t="s">
        <v>171</v>
      </c>
      <c r="D59" s="19">
        <f t="shared" si="0"/>
        <v>11472.169509262587</v>
      </c>
      <c r="E59" s="26">
        <v>0.2872247402085</v>
      </c>
      <c r="F59" s="27">
        <v>0.31132289591199314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6" ht="31.5">
      <c r="A60" s="5" t="s">
        <v>179</v>
      </c>
      <c r="B60" s="24" t="s">
        <v>173</v>
      </c>
      <c r="C60" s="25" t="s">
        <v>6</v>
      </c>
      <c r="D60" s="19">
        <f t="shared" si="0"/>
        <v>5010.058228461794</v>
      </c>
      <c r="E60" s="26">
        <v>0.125435095074</v>
      </c>
      <c r="F60" s="27">
        <v>0.13595909955070862</v>
      </c>
    </row>
    <row r="61" spans="1:6" ht="15.75">
      <c r="A61" s="5" t="s">
        <v>243</v>
      </c>
      <c r="B61" s="24" t="s">
        <v>175</v>
      </c>
      <c r="C61" s="25" t="s">
        <v>6</v>
      </c>
      <c r="D61" s="19">
        <f t="shared" si="0"/>
        <v>3560.5038692651297</v>
      </c>
      <c r="E61" s="26">
        <v>0.08914310392949999</v>
      </c>
      <c r="F61" s="27">
        <v>0.09662221034918506</v>
      </c>
    </row>
    <row r="62" spans="1:6" ht="15.75">
      <c r="A62" s="5" t="s">
        <v>244</v>
      </c>
      <c r="B62" s="24" t="s">
        <v>177</v>
      </c>
      <c r="C62" s="25" t="s">
        <v>178</v>
      </c>
      <c r="D62" s="19">
        <f t="shared" si="0"/>
        <v>6635.8596932338205</v>
      </c>
      <c r="E62" s="26">
        <v>0.16613972404349997</v>
      </c>
      <c r="F62" s="27">
        <v>0.18007884689074963</v>
      </c>
    </row>
    <row r="63" spans="1:6" ht="15.75">
      <c r="A63" s="5" t="s">
        <v>245</v>
      </c>
      <c r="B63" s="24" t="s">
        <v>180</v>
      </c>
      <c r="C63" s="25" t="s">
        <v>178</v>
      </c>
      <c r="D63" s="19">
        <f t="shared" si="0"/>
        <v>2499.6747717830376</v>
      </c>
      <c r="E63" s="26">
        <v>0.06258349271699999</v>
      </c>
      <c r="F63" s="27">
        <v>0.0678342477559563</v>
      </c>
    </row>
    <row r="64" spans="1:6" ht="15.75">
      <c r="A64" s="14" t="s">
        <v>181</v>
      </c>
      <c r="B64" s="28" t="s">
        <v>182</v>
      </c>
      <c r="C64" s="29" t="s">
        <v>27</v>
      </c>
      <c r="D64" s="30" t="s">
        <v>27</v>
      </c>
      <c r="E64" s="26"/>
      <c r="F64" s="27"/>
    </row>
    <row r="65" spans="1:6" ht="31.5">
      <c r="A65" s="5" t="s">
        <v>183</v>
      </c>
      <c r="B65" s="24" t="s">
        <v>184</v>
      </c>
      <c r="C65" s="29" t="s">
        <v>27</v>
      </c>
      <c r="D65" s="30" t="s">
        <v>27</v>
      </c>
      <c r="E65" s="26"/>
      <c r="F65" s="27"/>
    </row>
    <row r="66" spans="1:6" ht="31.5">
      <c r="A66" s="5" t="s">
        <v>185</v>
      </c>
      <c r="B66" s="24" t="s">
        <v>8</v>
      </c>
      <c r="C66" s="29" t="s">
        <v>186</v>
      </c>
      <c r="D66" s="19">
        <f aca="true" t="shared" si="1" ref="D66:D73">E66*E$2*8+F66*E$2*4</f>
        <v>7094.5037434133565</v>
      </c>
      <c r="E66" s="26">
        <v>0.1776226365</v>
      </c>
      <c r="F66" s="27">
        <v>0.19252517570235</v>
      </c>
    </row>
    <row r="67" spans="1:6" ht="31.5">
      <c r="A67" s="5" t="s">
        <v>187</v>
      </c>
      <c r="B67" s="24" t="s">
        <v>188</v>
      </c>
      <c r="C67" s="29" t="s">
        <v>11</v>
      </c>
      <c r="D67" s="19">
        <f t="shared" si="1"/>
        <v>13430.475640046669</v>
      </c>
      <c r="E67" s="26">
        <v>0.3362541735</v>
      </c>
      <c r="F67" s="27">
        <v>0.36446589865665</v>
      </c>
    </row>
    <row r="68" spans="1:17" s="4" customFormat="1" ht="30.75" customHeight="1">
      <c r="A68" s="5" t="s">
        <v>189</v>
      </c>
      <c r="B68" s="24" t="s">
        <v>190</v>
      </c>
      <c r="C68" s="29" t="s">
        <v>10</v>
      </c>
      <c r="D68" s="19">
        <f t="shared" si="1"/>
        <v>3435.703070709613</v>
      </c>
      <c r="E68" s="26">
        <v>0.08601850949999999</v>
      </c>
      <c r="F68" s="27">
        <v>0.09323546244705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6" ht="15.75">
      <c r="A69" s="5" t="s">
        <v>191</v>
      </c>
      <c r="B69" s="24" t="s">
        <v>13</v>
      </c>
      <c r="C69" s="29" t="s">
        <v>10</v>
      </c>
      <c r="D69" s="19">
        <f t="shared" si="1"/>
        <v>7049.884223014529</v>
      </c>
      <c r="E69" s="26">
        <v>0.17650551299999998</v>
      </c>
      <c r="F69" s="27">
        <v>0.1913143255407</v>
      </c>
    </row>
    <row r="70" spans="1:6" ht="15.75">
      <c r="A70" s="5" t="s">
        <v>192</v>
      </c>
      <c r="B70" s="24" t="s">
        <v>122</v>
      </c>
      <c r="C70" s="29" t="s">
        <v>133</v>
      </c>
      <c r="D70" s="19">
        <f t="shared" si="1"/>
        <v>1829.4003363518716</v>
      </c>
      <c r="E70" s="26">
        <v>0.0458020635</v>
      </c>
      <c r="F70" s="27">
        <v>0.04964485662765</v>
      </c>
    </row>
    <row r="71" spans="1:6" ht="31.5">
      <c r="A71" s="5" t="s">
        <v>193</v>
      </c>
      <c r="B71" s="24" t="s">
        <v>194</v>
      </c>
      <c r="C71" s="29" t="s">
        <v>133</v>
      </c>
      <c r="D71" s="19">
        <f t="shared" si="1"/>
        <v>9637.816406146445</v>
      </c>
      <c r="E71" s="26">
        <v>0.24129867599999996</v>
      </c>
      <c r="F71" s="27">
        <v>0.2615436349164</v>
      </c>
    </row>
    <row r="72" spans="1:6" ht="15.75">
      <c r="A72" s="5" t="s">
        <v>195</v>
      </c>
      <c r="B72" s="24" t="s">
        <v>196</v>
      </c>
      <c r="C72" s="29" t="s">
        <v>9</v>
      </c>
      <c r="D72" s="19">
        <f t="shared" si="1"/>
        <v>1963.25889754835</v>
      </c>
      <c r="E72" s="26">
        <v>0.04915343399999999</v>
      </c>
      <c r="F72" s="27">
        <v>0.05327740711259999</v>
      </c>
    </row>
    <row r="73" spans="1:6" ht="15.75">
      <c r="A73" s="5" t="s">
        <v>197</v>
      </c>
      <c r="B73" s="24" t="s">
        <v>198</v>
      </c>
      <c r="C73" s="29" t="s">
        <v>7</v>
      </c>
      <c r="D73" s="19">
        <f t="shared" si="1"/>
        <v>1517.063693560089</v>
      </c>
      <c r="E73" s="26">
        <v>0.037982199</v>
      </c>
      <c r="F73" s="27">
        <v>0.04116890549610001</v>
      </c>
    </row>
    <row r="74" spans="1:17" s="4" customFormat="1" ht="30" customHeight="1">
      <c r="A74" s="5" t="s">
        <v>71</v>
      </c>
      <c r="B74" s="24" t="s">
        <v>199</v>
      </c>
      <c r="C74" s="18" t="s">
        <v>27</v>
      </c>
      <c r="D74" s="18" t="s">
        <v>27</v>
      </c>
      <c r="E74" s="26"/>
      <c r="F74" s="2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6" ht="15.75">
      <c r="A75" s="5" t="s">
        <v>200</v>
      </c>
      <c r="B75" s="24" t="s">
        <v>201</v>
      </c>
      <c r="C75" s="29" t="s">
        <v>11</v>
      </c>
      <c r="D75" s="19">
        <f aca="true" t="shared" si="2" ref="D75:D80">E75*E$2*8+F75*E$2*4</f>
        <v>11958.031466885404</v>
      </c>
      <c r="E75" s="26">
        <v>0.29938909799999996</v>
      </c>
      <c r="F75" s="27">
        <v>0.3245078433222</v>
      </c>
    </row>
    <row r="76" spans="1:6" ht="15.75">
      <c r="A76" s="5" t="s">
        <v>202</v>
      </c>
      <c r="B76" s="24" t="s">
        <v>203</v>
      </c>
      <c r="C76" s="29" t="s">
        <v>11</v>
      </c>
      <c r="D76" s="19">
        <f t="shared" si="2"/>
        <v>28645.73209604638</v>
      </c>
      <c r="E76" s="26">
        <v>0.717193287</v>
      </c>
      <c r="F76" s="27">
        <v>0.7773658037793</v>
      </c>
    </row>
    <row r="77" spans="1:6" ht="15.75">
      <c r="A77" s="5" t="s">
        <v>204</v>
      </c>
      <c r="B77" s="24" t="s">
        <v>118</v>
      </c>
      <c r="C77" s="29" t="s">
        <v>205</v>
      </c>
      <c r="D77" s="19">
        <f t="shared" si="2"/>
        <v>2543.3126627330903</v>
      </c>
      <c r="E77" s="26">
        <v>0.0636760395</v>
      </c>
      <c r="F77" s="27">
        <v>0.06901845921405</v>
      </c>
    </row>
    <row r="78" spans="1:6" ht="15.75">
      <c r="A78" s="5" t="s">
        <v>206</v>
      </c>
      <c r="B78" s="24" t="s">
        <v>207</v>
      </c>
      <c r="C78" s="29" t="s">
        <v>9</v>
      </c>
      <c r="D78" s="19">
        <f t="shared" si="2"/>
        <v>1070.8684895718275</v>
      </c>
      <c r="E78" s="26">
        <v>0.026810964</v>
      </c>
      <c r="F78" s="27">
        <v>0.029060403879600002</v>
      </c>
    </row>
    <row r="79" spans="1:6" ht="15.75">
      <c r="A79" s="5" t="s">
        <v>208</v>
      </c>
      <c r="B79" s="24" t="s">
        <v>209</v>
      </c>
      <c r="C79" s="29" t="s">
        <v>12</v>
      </c>
      <c r="D79" s="19">
        <f t="shared" si="2"/>
        <v>12671.94379326662</v>
      </c>
      <c r="E79" s="26">
        <v>0.3172630739999999</v>
      </c>
      <c r="F79" s="27">
        <v>0.3438814459085999</v>
      </c>
    </row>
    <row r="80" spans="1:17" s="4" customFormat="1" ht="15.75">
      <c r="A80" s="5" t="s">
        <v>210</v>
      </c>
      <c r="B80" s="24" t="s">
        <v>211</v>
      </c>
      <c r="C80" s="29" t="s">
        <v>11</v>
      </c>
      <c r="D80" s="19">
        <f t="shared" si="2"/>
        <v>535.4342447859137</v>
      </c>
      <c r="E80" s="26">
        <v>0.013405482</v>
      </c>
      <c r="F80" s="27">
        <v>0.014530201939800001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6" ht="15.75">
      <c r="A81" s="14" t="s">
        <v>212</v>
      </c>
      <c r="B81" s="17" t="s">
        <v>213</v>
      </c>
      <c r="C81" s="18" t="s">
        <v>27</v>
      </c>
      <c r="D81" s="18" t="s">
        <v>27</v>
      </c>
      <c r="E81" s="26"/>
      <c r="F81" s="27"/>
    </row>
    <row r="82" spans="1:6" ht="15.75">
      <c r="A82" s="5" t="s">
        <v>65</v>
      </c>
      <c r="B82" s="20" t="s">
        <v>2</v>
      </c>
      <c r="C82" s="21" t="s">
        <v>214</v>
      </c>
      <c r="D82" s="19">
        <f>E82*E$2*8+F82*E$2*4</f>
        <v>1916.3191620887847</v>
      </c>
      <c r="E82" s="26">
        <v>0.04797822007799999</v>
      </c>
      <c r="F82" s="27">
        <v>0.052003592742544194</v>
      </c>
    </row>
    <row r="83" spans="1:6" ht="15.75">
      <c r="A83" s="5" t="s">
        <v>215</v>
      </c>
      <c r="B83" s="31" t="s">
        <v>3</v>
      </c>
      <c r="C83" s="29" t="s">
        <v>133</v>
      </c>
      <c r="D83" s="19">
        <f>E83*E$2*8+F83*E$2*4</f>
        <v>1327.6538294670718</v>
      </c>
      <c r="E83" s="26">
        <v>0.0332400097425</v>
      </c>
      <c r="F83" s="27">
        <v>0.03602884655989575</v>
      </c>
    </row>
    <row r="84" spans="1:6" ht="31.5">
      <c r="A84" s="14" t="s">
        <v>216</v>
      </c>
      <c r="B84" s="22" t="s">
        <v>217</v>
      </c>
      <c r="C84" s="18" t="s">
        <v>27</v>
      </c>
      <c r="D84" s="18" t="s">
        <v>27</v>
      </c>
      <c r="E84" s="26"/>
      <c r="F84" s="27"/>
    </row>
    <row r="85" spans="1:6" ht="31.5">
      <c r="A85" s="5" t="s">
        <v>66</v>
      </c>
      <c r="B85" s="32" t="s">
        <v>218</v>
      </c>
      <c r="C85" s="29" t="s">
        <v>219</v>
      </c>
      <c r="D85" s="19">
        <f>E85*E$2*8+F85*E$2*4</f>
        <v>1332.9189328741334</v>
      </c>
      <c r="E85" s="26">
        <v>0.0333718303155</v>
      </c>
      <c r="F85" s="27">
        <v>0.03617172687897045</v>
      </c>
    </row>
    <row r="86" spans="1:17" s="4" customFormat="1" ht="15.75">
      <c r="A86" s="5" t="s">
        <v>73</v>
      </c>
      <c r="B86" s="32" t="s">
        <v>220</v>
      </c>
      <c r="C86" s="29" t="s">
        <v>133</v>
      </c>
      <c r="D86" s="19">
        <f>E86*E$2*8+F86*E$2*4</f>
        <v>2781.179325979231</v>
      </c>
      <c r="E86" s="26">
        <v>0.06963142487849998</v>
      </c>
      <c r="F86" s="27">
        <v>0.07547350142580614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5.75">
      <c r="A87" s="14" t="s">
        <v>221</v>
      </c>
      <c r="B87" s="22" t="s">
        <v>222</v>
      </c>
      <c r="C87" s="18" t="s">
        <v>27</v>
      </c>
      <c r="D87" s="18" t="s">
        <v>27</v>
      </c>
      <c r="E87" s="26"/>
      <c r="F87" s="27"/>
    </row>
    <row r="88" spans="1:6" ht="31.5">
      <c r="A88" s="5" t="s">
        <v>67</v>
      </c>
      <c r="B88" s="24" t="s">
        <v>223</v>
      </c>
      <c r="C88" s="33" t="s">
        <v>5</v>
      </c>
      <c r="D88" s="19">
        <f>E88*E$2*8+F88*E$2*4</f>
        <v>31720.0170515255</v>
      </c>
      <c r="E88" s="26">
        <v>0.7941630961499999</v>
      </c>
      <c r="F88" s="27">
        <v>0.860793379916985</v>
      </c>
    </row>
    <row r="89" spans="1:6" ht="31.5">
      <c r="A89" s="5" t="s">
        <v>224</v>
      </c>
      <c r="B89" s="24" t="s">
        <v>225</v>
      </c>
      <c r="C89" s="33" t="s">
        <v>10</v>
      </c>
      <c r="D89" s="19">
        <f>E89*E$2*8+F89*E$2*4</f>
        <v>12667.481841226741</v>
      </c>
      <c r="E89" s="26">
        <v>0.31715136164999996</v>
      </c>
      <c r="F89" s="27">
        <v>0.343760360892435</v>
      </c>
    </row>
    <row r="90" spans="1:6" ht="15.75">
      <c r="A90" s="5" t="s">
        <v>74</v>
      </c>
      <c r="B90" s="24" t="s">
        <v>226</v>
      </c>
      <c r="C90" s="33" t="s">
        <v>6</v>
      </c>
      <c r="D90" s="19">
        <f>E90*E$2*8+F90*E$2*4</f>
        <v>2409.4541015366112</v>
      </c>
      <c r="E90" s="26">
        <v>0.06032466899999999</v>
      </c>
      <c r="F90" s="27">
        <v>0.0653859087291</v>
      </c>
    </row>
    <row r="91" spans="1:6" ht="15.75">
      <c r="A91" s="5" t="s">
        <v>124</v>
      </c>
      <c r="B91" s="24" t="s">
        <v>227</v>
      </c>
      <c r="C91" s="33" t="s">
        <v>12</v>
      </c>
      <c r="D91" s="19">
        <f>E91*E$2*8+F91*E$2*4</f>
        <v>1151.1836262897143</v>
      </c>
      <c r="E91" s="26">
        <v>0.028821786299999996</v>
      </c>
      <c r="F91" s="27">
        <v>0.031239934170569996</v>
      </c>
    </row>
    <row r="92" spans="1:17" s="4" customFormat="1" ht="15.75">
      <c r="A92" s="5" t="s">
        <v>126</v>
      </c>
      <c r="B92" s="31" t="s">
        <v>228</v>
      </c>
      <c r="C92" s="25" t="s">
        <v>79</v>
      </c>
      <c r="D92" s="19">
        <f>E92*E$2*8+F92*E$2*4</f>
        <v>481.8908203073223</v>
      </c>
      <c r="E92" s="26">
        <v>0.012064933799999998</v>
      </c>
      <c r="F92" s="27">
        <v>0.01307718174582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6" ht="15.75">
      <c r="A93" s="5" t="s">
        <v>77</v>
      </c>
      <c r="B93" s="32" t="s">
        <v>229</v>
      </c>
      <c r="C93" s="18" t="s">
        <v>27</v>
      </c>
      <c r="D93" s="18" t="s">
        <v>27</v>
      </c>
      <c r="E93" s="26"/>
      <c r="F93" s="27"/>
    </row>
    <row r="94" spans="1:6" ht="15.75">
      <c r="A94" s="5" t="s">
        <v>230</v>
      </c>
      <c r="B94" s="31" t="s">
        <v>231</v>
      </c>
      <c r="C94" s="29" t="s">
        <v>79</v>
      </c>
      <c r="D94" s="19">
        <f>E94*E$2*8+F94*E$2*4</f>
        <v>147.24441731612626</v>
      </c>
      <c r="E94" s="26">
        <v>0.0036865075499999994</v>
      </c>
      <c r="F94" s="27">
        <v>0.003995805533445</v>
      </c>
    </row>
    <row r="95" spans="1:6" ht="15.75">
      <c r="A95" s="5" t="s">
        <v>232</v>
      </c>
      <c r="B95" s="31" t="s">
        <v>246</v>
      </c>
      <c r="C95" s="29" t="s">
        <v>79</v>
      </c>
      <c r="D95" s="19">
        <f>E95*E$2*8+F95*E$2*4</f>
        <v>22.30976019941307</v>
      </c>
      <c r="E95" s="26">
        <v>0.00055856175</v>
      </c>
      <c r="F95" s="27">
        <v>0.000605425080825</v>
      </c>
    </row>
    <row r="96" spans="1:6" ht="15.75">
      <c r="A96" s="5" t="s">
        <v>233</v>
      </c>
      <c r="B96" s="31" t="s">
        <v>234</v>
      </c>
      <c r="C96" s="29" t="s">
        <v>79</v>
      </c>
      <c r="D96" s="19">
        <f>E96*E$2*8+F96*E$2*4</f>
        <v>124.9346571167132</v>
      </c>
      <c r="E96" s="26">
        <v>0.0031279458</v>
      </c>
      <c r="F96" s="27">
        <v>0.00339038045262</v>
      </c>
    </row>
    <row r="97" spans="1:6" ht="15.75">
      <c r="A97" s="5" t="s">
        <v>235</v>
      </c>
      <c r="B97" s="31" t="s">
        <v>236</v>
      </c>
      <c r="C97" s="29" t="s">
        <v>79</v>
      </c>
      <c r="D97" s="19">
        <f>E97*E$2*8+F97*E$2*4</f>
        <v>4.461952039882615</v>
      </c>
      <c r="E97" s="26">
        <v>0.00011171235</v>
      </c>
      <c r="F97" s="27">
        <v>0.00012108501616500001</v>
      </c>
    </row>
    <row r="98" spans="1:6" ht="15.75">
      <c r="A98" s="14" t="s">
        <v>237</v>
      </c>
      <c r="B98" s="22" t="s">
        <v>238</v>
      </c>
      <c r="C98" s="6" t="s">
        <v>27</v>
      </c>
      <c r="D98" s="18" t="s">
        <v>27</v>
      </c>
      <c r="E98" s="26"/>
      <c r="F98" s="27"/>
    </row>
    <row r="99" spans="1:6" ht="15.75">
      <c r="A99" s="5" t="s">
        <v>69</v>
      </c>
      <c r="B99" s="31" t="s">
        <v>239</v>
      </c>
      <c r="C99" s="29" t="s">
        <v>4</v>
      </c>
      <c r="D99" s="19">
        <f>E99*E$2*8+F99*E$2*4</f>
        <v>39488.27555296113</v>
      </c>
      <c r="E99" s="26">
        <v>0.9886542974999999</v>
      </c>
      <c r="F99" s="27">
        <v>1.07160239306025</v>
      </c>
    </row>
    <row r="100" spans="1:6" ht="15.75">
      <c r="A100" s="5" t="s">
        <v>240</v>
      </c>
      <c r="B100" s="31" t="s">
        <v>1</v>
      </c>
      <c r="C100" s="18" t="s">
        <v>27</v>
      </c>
      <c r="D100" s="19">
        <f>E100*E$2*8+F100*E$2*4</f>
        <v>54676.76029672155</v>
      </c>
      <c r="E100" s="26">
        <v>1.3689231369</v>
      </c>
      <c r="F100" s="27">
        <v>1.48377578808591</v>
      </c>
    </row>
    <row r="101" spans="1:6" ht="15.75">
      <c r="A101" s="5" t="s">
        <v>75</v>
      </c>
      <c r="B101" s="31" t="s">
        <v>241</v>
      </c>
      <c r="C101" s="6"/>
      <c r="D101" s="19">
        <f>E101*E$2*8+F101*E$2*4</f>
        <v>34952.70130442046</v>
      </c>
      <c r="E101" s="26">
        <v>0.8750986937249999</v>
      </c>
      <c r="F101" s="27">
        <v>0.9485194741285276</v>
      </c>
    </row>
    <row r="102" spans="1:6" ht="15.75">
      <c r="A102" s="5"/>
      <c r="B102" s="2" t="s">
        <v>83</v>
      </c>
      <c r="C102" s="6" t="s">
        <v>33</v>
      </c>
      <c r="D102" s="7">
        <f>SUM(D29:D63)+SUM(D66:D73)+SUM(D75:D80)+SUM(D82:D83)+SUM(D85:D86)+SUM(D88:D92)+SUM(D94:D97)+SUM(D99:D101)</f>
        <v>578271.7975316229</v>
      </c>
      <c r="E102" s="23">
        <f>SUM(E29:E63)+SUM(E66:E73)+SUM(E75:E80)+SUM(E82:E83)+SUM(E85:E86)+SUM(E88:E92)+SUM(E94:E97)+SUM(E99:E101)</f>
        <v>12.490501997325</v>
      </c>
      <c r="F102" s="23">
        <f>SUM(F29:F63)+SUM(F66:F73)+SUM(F75:F80)+SUM(F82:F83)+SUM(F85:F86)+SUM(F88:F92)+SUM(F94:F97)+SUM(F99:F101)</f>
        <v>13.538455114900568</v>
      </c>
    </row>
    <row r="103" spans="1:4" ht="15.75">
      <c r="A103" s="37" t="s">
        <v>85</v>
      </c>
      <c r="B103" s="37"/>
      <c r="C103" s="37"/>
      <c r="D103" s="37"/>
    </row>
    <row r="104" spans="1:4" ht="15.75">
      <c r="A104" s="5" t="s">
        <v>86</v>
      </c>
      <c r="B104" s="6" t="s">
        <v>87</v>
      </c>
      <c r="C104" s="6" t="s">
        <v>88</v>
      </c>
      <c r="D104" s="35">
        <v>0</v>
      </c>
    </row>
    <row r="105" spans="1:4" ht="15.75">
      <c r="A105" s="5" t="s">
        <v>89</v>
      </c>
      <c r="B105" s="6" t="s">
        <v>90</v>
      </c>
      <c r="C105" s="6" t="s">
        <v>88</v>
      </c>
      <c r="D105" s="35">
        <v>0</v>
      </c>
    </row>
    <row r="106" spans="1:4" ht="15.75">
      <c r="A106" s="5" t="s">
        <v>91</v>
      </c>
      <c r="B106" s="6" t="s">
        <v>92</v>
      </c>
      <c r="C106" s="6" t="s">
        <v>88</v>
      </c>
      <c r="D106" s="35">
        <v>0</v>
      </c>
    </row>
    <row r="107" spans="1:4" ht="15.75">
      <c r="A107" s="5" t="s">
        <v>93</v>
      </c>
      <c r="B107" s="6" t="s">
        <v>94</v>
      </c>
      <c r="C107" s="6" t="s">
        <v>33</v>
      </c>
      <c r="D107" s="34">
        <v>0</v>
      </c>
    </row>
    <row r="108" spans="1:4" ht="15.75">
      <c r="A108" s="37" t="s">
        <v>95</v>
      </c>
      <c r="B108" s="37"/>
      <c r="C108" s="37"/>
      <c r="D108" s="37"/>
    </row>
    <row r="109" spans="1:4" ht="15.75">
      <c r="A109" s="5" t="s">
        <v>96</v>
      </c>
      <c r="B109" s="6" t="s">
        <v>32</v>
      </c>
      <c r="C109" s="6" t="s">
        <v>33</v>
      </c>
      <c r="D109" s="16">
        <v>0</v>
      </c>
    </row>
    <row r="110" spans="1:4" ht="15.75">
      <c r="A110" s="5" t="s">
        <v>97</v>
      </c>
      <c r="B110" s="6" t="s">
        <v>34</v>
      </c>
      <c r="C110" s="6" t="s">
        <v>33</v>
      </c>
      <c r="D110" s="16">
        <v>0</v>
      </c>
    </row>
    <row r="111" spans="1:4" ht="15.75">
      <c r="A111" s="5" t="s">
        <v>98</v>
      </c>
      <c r="B111" s="6" t="s">
        <v>36</v>
      </c>
      <c r="C111" s="6" t="s">
        <v>33</v>
      </c>
      <c r="D111" s="16">
        <v>0</v>
      </c>
    </row>
    <row r="112" spans="1:4" ht="15.75">
      <c r="A112" s="5" t="s">
        <v>99</v>
      </c>
      <c r="B112" s="6" t="s">
        <v>59</v>
      </c>
      <c r="C112" s="6" t="s">
        <v>33</v>
      </c>
      <c r="D112" s="16">
        <v>0</v>
      </c>
    </row>
    <row r="113" spans="1:4" ht="15.75">
      <c r="A113" s="5" t="s">
        <v>100</v>
      </c>
      <c r="B113" s="6" t="s">
        <v>101</v>
      </c>
      <c r="C113" s="6" t="s">
        <v>33</v>
      </c>
      <c r="D113" s="16">
        <v>0</v>
      </c>
    </row>
    <row r="114" spans="1:4" ht="15.75">
      <c r="A114" s="5" t="s">
        <v>102</v>
      </c>
      <c r="B114" s="6" t="s">
        <v>61</v>
      </c>
      <c r="C114" s="6" t="s">
        <v>33</v>
      </c>
      <c r="D114" s="16">
        <v>0</v>
      </c>
    </row>
    <row r="115" spans="1:4" ht="15.75">
      <c r="A115" s="37" t="s">
        <v>103</v>
      </c>
      <c r="B115" s="37"/>
      <c r="C115" s="37"/>
      <c r="D115" s="37"/>
    </row>
    <row r="116" spans="1:4" ht="15.75">
      <c r="A116" s="5" t="s">
        <v>104</v>
      </c>
      <c r="B116" s="6" t="s">
        <v>87</v>
      </c>
      <c r="C116" s="6" t="s">
        <v>88</v>
      </c>
      <c r="D116" s="16">
        <v>0</v>
      </c>
    </row>
    <row r="117" spans="1:4" ht="15.75">
      <c r="A117" s="5" t="s">
        <v>105</v>
      </c>
      <c r="B117" s="6" t="s">
        <v>90</v>
      </c>
      <c r="C117" s="6" t="s">
        <v>88</v>
      </c>
      <c r="D117" s="16">
        <v>0</v>
      </c>
    </row>
    <row r="118" spans="1:4" ht="15.75">
      <c r="A118" s="5" t="s">
        <v>106</v>
      </c>
      <c r="B118" s="6" t="s">
        <v>107</v>
      </c>
      <c r="C118" s="6" t="s">
        <v>88</v>
      </c>
      <c r="D118" s="16">
        <v>0</v>
      </c>
    </row>
    <row r="119" spans="1:4" ht="15.75">
      <c r="A119" s="5" t="s">
        <v>108</v>
      </c>
      <c r="B119" s="6" t="s">
        <v>94</v>
      </c>
      <c r="C119" s="6" t="s">
        <v>33</v>
      </c>
      <c r="D119" s="16">
        <v>0</v>
      </c>
    </row>
    <row r="120" spans="1:4" ht="15.75">
      <c r="A120" s="37" t="s">
        <v>109</v>
      </c>
      <c r="B120" s="37"/>
      <c r="C120" s="37"/>
      <c r="D120" s="37"/>
    </row>
    <row r="121" spans="1:4" ht="15.75">
      <c r="A121" s="5" t="s">
        <v>110</v>
      </c>
      <c r="B121" s="6" t="s">
        <v>111</v>
      </c>
      <c r="C121" s="6" t="s">
        <v>88</v>
      </c>
      <c r="D121" s="35">
        <v>5</v>
      </c>
    </row>
    <row r="122" spans="1:4" ht="15.75">
      <c r="A122" s="5" t="s">
        <v>112</v>
      </c>
      <c r="B122" s="6" t="s">
        <v>113</v>
      </c>
      <c r="C122" s="6" t="s">
        <v>88</v>
      </c>
      <c r="D122" s="35">
        <v>0</v>
      </c>
    </row>
    <row r="123" spans="1:4" ht="31.5">
      <c r="A123" s="5" t="s">
        <v>114</v>
      </c>
      <c r="B123" s="6" t="s">
        <v>115</v>
      </c>
      <c r="C123" s="6" t="s">
        <v>33</v>
      </c>
      <c r="D123" s="34">
        <v>8000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2017-03-31T06:07:40Z</cp:lastPrinted>
  <dcterms:created xsi:type="dcterms:W3CDTF">2010-07-19T21:32:50Z</dcterms:created>
  <dcterms:modified xsi:type="dcterms:W3CDTF">2023-03-22T06:20:06Z</dcterms:modified>
  <cp:category/>
  <cp:version/>
  <cp:contentType/>
  <cp:contentStatus/>
</cp:coreProperties>
</file>