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<sst xmlns="http://schemas.openxmlformats.org/spreadsheetml/2006/main" count="359" uniqueCount="251">
  <si>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</si>
  <si>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</si>
  <si>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</si>
  <si>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</si>
  <si>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</si>
  <si>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</si>
  <si>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</si>
  <si>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</si>
  <si>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</si>
  <si>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</si>
  <si>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</si>
  <si>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</si>
  <si>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</si>
  <si>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</si>
  <si>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</si>
  <si>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</si>
  <si>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</si>
  <si>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</si>
  <si>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</si>
  <si>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</si>
  <si>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</si>
  <si>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</si>
  <si>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</si>
  <si>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</si>
  <si>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</si>
  <si>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</si>
  <si>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</si>
  <si>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</si>
  <si>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</si>
  <si>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</si>
  <si>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</si>
  <si>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</si>
  <si>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</si>
  <si>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</si>
  <si>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</si>
  <si>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</si>
  <si>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</si>
  <si>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</si>
  <si>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</si>
  <si>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</si>
  <si>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</si>
  <si>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</si>
  <si>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</si>
  <si>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</si>
  <si>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</si>
  <si>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</si>
  <si>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</si>
  <si>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</si>
  <si>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</si>
  <si>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</si>
  <si>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</si>
  <si>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</si>
  <si>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</si>
  <si>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</si>
  <si>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</si>
  <si>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</si>
  <si>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</si>
  <si>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</si>
  <si>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</si>
  <si>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</si>
  <si>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</si>
  <si>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</si>
  <si>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</si>
  <si>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</si>
  <si>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</si>
  <si>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</si>
  <si>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</si>
  <si>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</si>
  <si>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</si>
  <si>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</si>
  <si>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</si>
  <si>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</si>
  <si>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</si>
  <si>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</si>
  <si>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</si>
  <si>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</si>
  <si>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</si>
  <si>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</si>
  <si>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</si>
  <si>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</si>
  <si>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</si>
  <si>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</si>
  <si>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</si>
  <si>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</si>
  <si>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</si>
  <si>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</si>
  <si>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</si>
  <si>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</si>
  <si>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</si>
  <si>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</si>
  <si>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</si>
  <si>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</si>
  <si>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</si>
  <si>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</si>
  <si>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</si>
  <si>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</si>
  <si>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</si>
  <si>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</si>
  <si>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</si>
  <si>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</si>
  <si>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</si>
  <si>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</si>
  <si>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</si>
  <si>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</si>
  <si>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</si>
  <si>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</si>
  <si>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</si>
  <si>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</si>
  <si>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</si>
  <si>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</si>
  <si>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</si>
  <si>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</si>
  <si>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</si>
  <si>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</si>
  <si>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</si>
  <si>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</si>
  <si>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</si>
  <si>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</si>
  <si>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</si>
  <si>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</si>
  <si>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</si>
  <si>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</si>
  <si>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</si>
  <si>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</si>
  <si>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</si>
  <si>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</si>
  <si>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</si>
  <si>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</si>
  <si>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</si>
  <si>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</si>
  <si>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</si>
  <si>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</si>
  <si>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</si>
  <si>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</si>
  <si>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</si>
  <si>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</si>
  <si>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</si>
  <si>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</si>
  <si>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</si>
  <si>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</si>
  <si>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</si>
  <si>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</si>
  <si>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</si>
  <si>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</si>
  <si>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</si>
  <si>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</si>
  <si>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</si>
  <si>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</si>
  <si>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</si>
  <si>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</si>
  <si>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</si>
  <si>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</si>
  <si>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</si>
  <si>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</si>
  <si>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</si>
  <si>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</si>
  <si>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</si>
  <si>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</si>
  <si>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</si>
  <si>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</si>
  <si>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</si>
  <si>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</si>
  <si>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</si>
  <si>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</si>
  <si>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</si>
  <si>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</si>
  <si>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</si>
  <si>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</si>
  <si>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</si>
  <si>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</si>
  <si>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</si>
  <si>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</si>
  <si>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</si>
  <si>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21.31</t>
  </si>
  <si>
    <t>Ремонт и обслуживание кол.приборов учета тепловой энергии</t>
  </si>
  <si>
    <t>по графику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</si>
  <si>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</si>
  <si>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</si>
  <si>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</si>
  <si>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</si>
  <si>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21.34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</si>
  <si>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</si>
  <si>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</si>
  <si>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</si>
  <si>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</si>
  <si>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</si>
  <si>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</si>
  <si>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</si>
  <si>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</si>
  <si>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</si>
  <si>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</si>
  <si>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</si>
  <si>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</si>
  <si>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</si>
  <si>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</si>
  <si>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</si>
  <si>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</si>
  <si>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</si>
  <si>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</si>
  <si>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</si>
  <si>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</si>
  <si>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</si>
  <si>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</si>
  <si>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</si>
  <si>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</si>
  <si>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</si>
  <si>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</si>
  <si>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</si>
  <si>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</si>
  <si>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</si>
  <si>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</si>
  <si>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</si>
  <si>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</si>
  <si>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</si>
  <si>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</si>
  <si>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</si>
  <si>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</si>
  <si>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</si>
  <si>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</si>
  <si>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</si>
  <si>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</si>
  <si>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</si>
  <si>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</si>
  <si>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</si>
  <si>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</si>
  <si>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</si>
  <si>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</si>
  <si>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</si>
  <si>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</si>
  <si>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</si>
  <si>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</si>
  <si>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</si>
  <si>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</si>
  <si>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</si>
  <si>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</si>
  <si>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</si>
  <si>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</si>
  <si>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</si>
  <si>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</si>
  <si>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</si>
  <si>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</si>
  <si>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</si>
  <si>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</si>
  <si>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</si>
  <si>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2022 год по дому №  63А  ул. Плеханова в  г. Липецке</t>
  </si>
  <si>
    <t>31.03.2023 г.</t>
  </si>
  <si>
    <t>01.01.2022 г.</t>
  </si>
  <si>
    <t>31.12.2022 г.</t>
  </si>
  <si>
    <t>01.01.22-31.07.22</t>
  </si>
  <si>
    <t>01.08.22-31.12.22</t>
  </si>
  <si>
    <t>рем почт/я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</si>
</sst>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63&#1040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955.68</v>
          </cell>
        </row>
        <row r="24">
          <cell r="D24">
            <v>-199452.123106</v>
          </cell>
        </row>
        <row r="25">
          <cell r="D25">
            <v>112777.15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FS124">
            <v>80661.42568846002</v>
          </cell>
        </row>
        <row r="125">
          <cell r="FS125">
            <v>85635.98486597228</v>
          </cell>
        </row>
        <row r="126">
          <cell r="FS126">
            <v>20467.945108751086</v>
          </cell>
        </row>
      </sheetData>
      <sheetData sheetId="7">
        <row r="124">
          <cell r="FS124">
            <v>104184.8841810536</v>
          </cell>
        </row>
        <row r="125">
          <cell r="FS125">
            <v>110610.1843457525</v>
          </cell>
        </row>
        <row r="126">
          <cell r="FS126">
            <v>26437.05429675387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"/>
  <sheetViews>
    <sheetView tabSelected="1" view="pageBreakPreview" zoomScaleNormal="90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3.8515625" style="12" hidden="1" customWidth="1"/>
    <col min="9" max="10" width="9.140625" style="12" hidden="1" customWidth="1"/>
    <col min="11" max="22" width="9.140625" style="1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36" t="s">
        <v>244</v>
      </c>
      <c r="B2" s="36"/>
      <c r="C2" s="36"/>
      <c r="D2" s="36"/>
      <c r="E2" s="2">
        <v>2758.9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247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7" t="s">
        <v>17</v>
      </c>
      <c r="B9" s="1" t="s">
        <v>32</v>
      </c>
      <c r="C9" s="1" t="s">
        <v>33</v>
      </c>
      <c r="D9" s="15">
        <f>'[1]по форме'!$D$23</f>
        <v>955.68</v>
      </c>
    </row>
    <row r="10" spans="1:4" ht="15.75">
      <c r="A10" s="7" t="s">
        <v>18</v>
      </c>
      <c r="B10" s="1" t="s">
        <v>34</v>
      </c>
      <c r="C10" s="1" t="s">
        <v>33</v>
      </c>
      <c r="D10" s="15">
        <f>'[1]по форме'!$D$24</f>
        <v>-199452.123106</v>
      </c>
    </row>
    <row r="11" spans="1:4" ht="15.75">
      <c r="A11" s="7" t="s">
        <v>35</v>
      </c>
      <c r="B11" s="1" t="s">
        <v>36</v>
      </c>
      <c r="C11" s="1" t="s">
        <v>33</v>
      </c>
      <c r="D11" s="15">
        <f>'[1]по форме'!$D$25</f>
        <v>112777.15</v>
      </c>
    </row>
    <row r="12" spans="1:4" ht="31.5">
      <c r="A12" s="7" t="s">
        <v>37</v>
      </c>
      <c r="B12" s="1" t="s">
        <v>38</v>
      </c>
      <c r="C12" s="1" t="s">
        <v>33</v>
      </c>
      <c r="D12" s="15">
        <f>D13+D14+D15</f>
        <v>427997.47848674335</v>
      </c>
    </row>
    <row r="13" spans="1:4" ht="15.75">
      <c r="A13" s="7" t="s">
        <v>54</v>
      </c>
      <c r="B13" s="10" t="s">
        <v>39</v>
      </c>
      <c r="C13" s="1" t="s">
        <v>33</v>
      </c>
      <c r="D13" s="15">
        <f>'[2]ГУК 2022'!$FS$125+'[2]ГУК 2021'!$FS$125</f>
        <v>196246.16921172477</v>
      </c>
    </row>
    <row r="14" spans="1:4" ht="15.75">
      <c r="A14" s="7" t="s">
        <v>55</v>
      </c>
      <c r="B14" s="10" t="s">
        <v>40</v>
      </c>
      <c r="C14" s="1" t="s">
        <v>33</v>
      </c>
      <c r="D14" s="15">
        <f>'[2]ГУК 2022'!$FS$124+'[2]ГУК 2021'!$FS$124</f>
        <v>184846.3098695136</v>
      </c>
    </row>
    <row r="15" spans="1:4" ht="15.75">
      <c r="A15" s="7" t="s">
        <v>56</v>
      </c>
      <c r="B15" s="10" t="s">
        <v>41</v>
      </c>
      <c r="C15" s="1" t="s">
        <v>33</v>
      </c>
      <c r="D15" s="15">
        <f>'[2]ГУК 2022'!$FS$126+'[2]ГУК 2021'!$FS$126</f>
        <v>46904.99940550496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445713.85</v>
      </c>
      <c r="E16" s="2">
        <v>445713.85</v>
      </c>
      <c r="F16" s="2">
        <f>D16-E16</f>
        <v>0</v>
      </c>
      <c r="G16" s="12">
        <v>332864.7</v>
      </c>
      <c r="H16" s="12">
        <v>112849.15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v>445713.85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247217.40689399996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D22-D100</f>
        <v>-180780.07159274357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112584.81</v>
      </c>
      <c r="E25" s="2">
        <f>D25+F16</f>
        <v>112584.81</v>
      </c>
    </row>
    <row r="26" spans="1:4" ht="35.25" customHeight="1">
      <c r="A26" s="35" t="s">
        <v>62</v>
      </c>
      <c r="B26" s="35"/>
      <c r="C26" s="35"/>
      <c r="D26" s="35"/>
    </row>
    <row r="27" spans="1:22" s="6" customFormat="1" ht="33" customHeight="1">
      <c r="A27" s="13" t="s">
        <v>22</v>
      </c>
      <c r="B27" s="4" t="s">
        <v>64</v>
      </c>
      <c r="C27" s="4" t="s">
        <v>127</v>
      </c>
      <c r="D27" s="14" t="s">
        <v>128</v>
      </c>
      <c r="E27" s="34" t="s">
        <v>248</v>
      </c>
      <c r="F27" s="34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3" t="s">
        <v>129</v>
      </c>
      <c r="B28" s="16" t="s">
        <v>130</v>
      </c>
      <c r="C28" s="1" t="s">
        <v>27</v>
      </c>
      <c r="D28" s="17" t="s">
        <v>27</v>
      </c>
      <c r="E28" s="34"/>
      <c r="F28" s="34"/>
    </row>
    <row r="29" spans="1:6" ht="15.75">
      <c r="A29" s="7" t="s">
        <v>68</v>
      </c>
      <c r="B29" s="23" t="s">
        <v>131</v>
      </c>
      <c r="C29" s="24" t="s">
        <v>132</v>
      </c>
      <c r="D29" s="18">
        <f>E29*E$2*7+F29*E$2*5</f>
        <v>1181.390486087404</v>
      </c>
      <c r="E29" s="25">
        <v>0.03447889970399999</v>
      </c>
      <c r="F29" s="26">
        <v>0.037371679389165594</v>
      </c>
    </row>
    <row r="30" spans="1:6" ht="15.75">
      <c r="A30" s="7" t="s">
        <v>70</v>
      </c>
      <c r="B30" s="23" t="s">
        <v>118</v>
      </c>
      <c r="C30" s="24" t="s">
        <v>132</v>
      </c>
      <c r="D30" s="18">
        <f aca="true" t="shared" si="0" ref="D30:D62">E30*E$2*7+F30*E$2*5</f>
        <v>796.7802086053462</v>
      </c>
      <c r="E30" s="25">
        <v>0.023254042776</v>
      </c>
      <c r="F30" s="26">
        <v>0.0252050569649064</v>
      </c>
    </row>
    <row r="31" spans="1:6" ht="15.75">
      <c r="A31" s="7" t="s">
        <v>72</v>
      </c>
      <c r="B31" s="23" t="s">
        <v>83</v>
      </c>
      <c r="C31" s="24" t="s">
        <v>132</v>
      </c>
      <c r="D31" s="18">
        <f t="shared" si="0"/>
        <v>708.1299893927221</v>
      </c>
      <c r="E31" s="25">
        <v>0.020666784749999997</v>
      </c>
      <c r="F31" s="26">
        <v>0.022400727990524998</v>
      </c>
    </row>
    <row r="32" spans="1:6" ht="15.75">
      <c r="A32" s="7" t="s">
        <v>122</v>
      </c>
      <c r="B32" s="23" t="s">
        <v>133</v>
      </c>
      <c r="C32" s="24" t="s">
        <v>132</v>
      </c>
      <c r="D32" s="18">
        <f t="shared" si="0"/>
        <v>2155.3180239311027</v>
      </c>
      <c r="E32" s="25">
        <v>0.062902990038</v>
      </c>
      <c r="F32" s="26">
        <v>0.0681805509021882</v>
      </c>
    </row>
    <row r="33" spans="1:22" s="6" customFormat="1" ht="15.75">
      <c r="A33" s="7" t="s">
        <v>124</v>
      </c>
      <c r="B33" s="23" t="s">
        <v>0</v>
      </c>
      <c r="C33" s="24" t="s">
        <v>132</v>
      </c>
      <c r="D33" s="18">
        <f t="shared" si="0"/>
        <v>22298.13298815217</v>
      </c>
      <c r="E33" s="25">
        <v>0.650771357937</v>
      </c>
      <c r="F33" s="26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3" t="s">
        <v>134</v>
      </c>
      <c r="C34" s="24" t="s">
        <v>132</v>
      </c>
      <c r="D34" s="18">
        <f t="shared" si="0"/>
        <v>2575.4496327729685</v>
      </c>
      <c r="E34" s="25">
        <v>0.07516453757399999</v>
      </c>
      <c r="F34" s="26">
        <v>0.0814708422764586</v>
      </c>
    </row>
    <row r="35" spans="1:6" ht="15.75">
      <c r="A35" s="7" t="s">
        <v>77</v>
      </c>
      <c r="B35" s="23" t="s">
        <v>119</v>
      </c>
      <c r="C35" s="24" t="s">
        <v>132</v>
      </c>
      <c r="D35" s="18">
        <f t="shared" si="0"/>
        <v>4080.9339902218953</v>
      </c>
      <c r="E35" s="25">
        <v>0.11910212195249999</v>
      </c>
      <c r="F35" s="26">
        <v>0.12909478998431476</v>
      </c>
    </row>
    <row r="36" spans="1:6" ht="15.75">
      <c r="A36" s="7" t="s">
        <v>79</v>
      </c>
      <c r="B36" s="23" t="s">
        <v>15</v>
      </c>
      <c r="C36" s="24" t="s">
        <v>132</v>
      </c>
      <c r="D36" s="18">
        <f t="shared" si="0"/>
        <v>7126.888154325422</v>
      </c>
      <c r="E36" s="25">
        <v>0.20799834158849997</v>
      </c>
      <c r="F36" s="26">
        <v>0.22544940244777514</v>
      </c>
    </row>
    <row r="37" spans="1:6" ht="31.5">
      <c r="A37" s="7" t="s">
        <v>80</v>
      </c>
      <c r="B37" s="23" t="s">
        <v>135</v>
      </c>
      <c r="C37" s="24" t="s">
        <v>132</v>
      </c>
      <c r="D37" s="18">
        <f t="shared" si="0"/>
        <v>31.961542764482324</v>
      </c>
      <c r="E37" s="25">
        <v>0.0009327981224999999</v>
      </c>
      <c r="F37" s="26">
        <v>0.00101105988497775</v>
      </c>
    </row>
    <row r="38" spans="1:6" ht="15.75">
      <c r="A38" s="7" t="s">
        <v>126</v>
      </c>
      <c r="B38" s="23" t="s">
        <v>136</v>
      </c>
      <c r="C38" s="24" t="s">
        <v>132</v>
      </c>
      <c r="D38" s="18">
        <f t="shared" si="0"/>
        <v>5496.543254963033</v>
      </c>
      <c r="E38" s="25">
        <v>0.16041670035299999</v>
      </c>
      <c r="F38" s="26">
        <v>0.17387566151261669</v>
      </c>
    </row>
    <row r="39" spans="1:6" ht="15.75">
      <c r="A39" s="7" t="s">
        <v>81</v>
      </c>
      <c r="B39" s="23" t="s">
        <v>137</v>
      </c>
      <c r="C39" s="24" t="s">
        <v>132</v>
      </c>
      <c r="D39" s="18">
        <f t="shared" si="0"/>
        <v>13390.814654009824</v>
      </c>
      <c r="E39" s="25">
        <v>0.3908111338695</v>
      </c>
      <c r="F39" s="26">
        <v>0.42360018800115107</v>
      </c>
    </row>
    <row r="40" spans="1:6" ht="31.5">
      <c r="A40" s="7" t="s">
        <v>138</v>
      </c>
      <c r="B40" s="23" t="s">
        <v>139</v>
      </c>
      <c r="C40" s="24" t="s">
        <v>132</v>
      </c>
      <c r="D40" s="18">
        <f t="shared" si="0"/>
        <v>170.25741582804474</v>
      </c>
      <c r="E40" s="25">
        <v>0.004968965327999999</v>
      </c>
      <c r="F40" s="26">
        <v>0.0053858615190192</v>
      </c>
    </row>
    <row r="41" spans="1:6" ht="31.5">
      <c r="A41" s="7" t="s">
        <v>140</v>
      </c>
      <c r="B41" s="23" t="s">
        <v>141</v>
      </c>
      <c r="C41" s="24" t="s">
        <v>132</v>
      </c>
      <c r="D41" s="18">
        <f t="shared" si="0"/>
        <v>615.0013264633981</v>
      </c>
      <c r="E41" s="25">
        <v>0.0179488232745</v>
      </c>
      <c r="F41" s="26">
        <v>0.01945472954723055</v>
      </c>
    </row>
    <row r="42" spans="1:6" ht="31.5">
      <c r="A42" s="7" t="s">
        <v>142</v>
      </c>
      <c r="B42" s="23" t="s">
        <v>143</v>
      </c>
      <c r="C42" s="24" t="s">
        <v>132</v>
      </c>
      <c r="D42" s="18">
        <f t="shared" si="0"/>
        <v>3690.0079587803884</v>
      </c>
      <c r="E42" s="25">
        <v>0.10769293964699998</v>
      </c>
      <c r="F42" s="26">
        <v>0.1167283772833833</v>
      </c>
    </row>
    <row r="43" spans="1:6" ht="15.75">
      <c r="A43" s="7" t="s">
        <v>144</v>
      </c>
      <c r="B43" s="23" t="s">
        <v>145</v>
      </c>
      <c r="C43" s="24" t="s">
        <v>132</v>
      </c>
      <c r="D43" s="18">
        <f t="shared" si="0"/>
        <v>6681.95285720645</v>
      </c>
      <c r="E43" s="25">
        <v>0.19501289802449998</v>
      </c>
      <c r="F43" s="26">
        <v>0.21137448016875554</v>
      </c>
    </row>
    <row r="44" spans="1:6" ht="15.75">
      <c r="A44" s="7" t="s">
        <v>146</v>
      </c>
      <c r="B44" s="23" t="s">
        <v>147</v>
      </c>
      <c r="C44" s="24" t="s">
        <v>132</v>
      </c>
      <c r="D44" s="18">
        <f t="shared" si="0"/>
        <v>12211.491141945513</v>
      </c>
      <c r="E44" s="25">
        <v>0.3563925588345</v>
      </c>
      <c r="F44" s="26">
        <v>0.38629389452071455</v>
      </c>
    </row>
    <row r="45" spans="1:6" ht="15.75">
      <c r="A45" s="7" t="s">
        <v>148</v>
      </c>
      <c r="B45" s="23" t="s">
        <v>120</v>
      </c>
      <c r="C45" s="24" t="s">
        <v>132</v>
      </c>
      <c r="D45" s="18">
        <f t="shared" si="0"/>
        <v>6732.172670508247</v>
      </c>
      <c r="E45" s="25">
        <v>0.1964785640565</v>
      </c>
      <c r="F45" s="26">
        <v>0.21296311558084036</v>
      </c>
    </row>
    <row r="46" spans="1:6" ht="31.5">
      <c r="A46" s="7" t="s">
        <v>149</v>
      </c>
      <c r="B46" s="23" t="s">
        <v>150</v>
      </c>
      <c r="C46" s="24" t="s">
        <v>132</v>
      </c>
      <c r="D46" s="18">
        <f t="shared" si="0"/>
        <v>188.20946799156837</v>
      </c>
      <c r="E46" s="25">
        <v>0.0054928962495</v>
      </c>
      <c r="F46" s="26">
        <v>0.00595375024483305</v>
      </c>
    </row>
    <row r="47" spans="1:6" ht="15.75">
      <c r="A47" s="7" t="s">
        <v>151</v>
      </c>
      <c r="B47" s="23" t="s">
        <v>152</v>
      </c>
      <c r="C47" s="24" t="s">
        <v>132</v>
      </c>
      <c r="D47" s="18">
        <f t="shared" si="0"/>
        <v>1614.2684347383392</v>
      </c>
      <c r="E47" s="25">
        <v>0.0471124493655</v>
      </c>
      <c r="F47" s="26">
        <v>0.051065183867265454</v>
      </c>
    </row>
    <row r="48" spans="1:6" ht="15.75">
      <c r="A48" s="7" t="s">
        <v>153</v>
      </c>
      <c r="B48" s="23" t="s">
        <v>14</v>
      </c>
      <c r="C48" s="24" t="s">
        <v>132</v>
      </c>
      <c r="D48" s="18">
        <f t="shared" si="0"/>
        <v>26560.42481025205</v>
      </c>
      <c r="E48" s="25">
        <v>0.7751664110325</v>
      </c>
      <c r="F48" s="26">
        <v>0.8402028729181268</v>
      </c>
    </row>
    <row r="49" spans="1:6" ht="31.5">
      <c r="A49" s="7" t="s">
        <v>154</v>
      </c>
      <c r="B49" s="23" t="s">
        <v>155</v>
      </c>
      <c r="C49" s="24" t="s">
        <v>132</v>
      </c>
      <c r="D49" s="18">
        <f t="shared" si="0"/>
        <v>2762.893554830058</v>
      </c>
      <c r="E49" s="25">
        <v>0.08063509135349999</v>
      </c>
      <c r="F49" s="26">
        <v>0.08740037551805864</v>
      </c>
    </row>
    <row r="50" spans="1:6" ht="31.5">
      <c r="A50" s="7" t="s">
        <v>156</v>
      </c>
      <c r="B50" s="23" t="s">
        <v>157</v>
      </c>
      <c r="C50" s="24" t="s">
        <v>132</v>
      </c>
      <c r="D50" s="18">
        <f t="shared" si="0"/>
        <v>6014.243693154198</v>
      </c>
      <c r="E50" s="25">
        <v>0.17552579569049997</v>
      </c>
      <c r="F50" s="26">
        <v>0.19025240994893294</v>
      </c>
    </row>
    <row r="51" spans="1:6" ht="31.5">
      <c r="A51" s="7" t="s">
        <v>158</v>
      </c>
      <c r="B51" s="23" t="s">
        <v>159</v>
      </c>
      <c r="C51" s="24" t="s">
        <v>132</v>
      </c>
      <c r="D51" s="18">
        <f t="shared" si="0"/>
        <v>2197.231663843807</v>
      </c>
      <c r="E51" s="25">
        <v>0.0641262402705</v>
      </c>
      <c r="F51" s="26">
        <v>0.06950643182919496</v>
      </c>
    </row>
    <row r="52" spans="1:6" ht="31.5">
      <c r="A52" s="7" t="s">
        <v>160</v>
      </c>
      <c r="B52" s="23" t="s">
        <v>161</v>
      </c>
      <c r="C52" s="24" t="s">
        <v>132</v>
      </c>
      <c r="D52" s="18">
        <f t="shared" si="0"/>
        <v>4252.722497918897</v>
      </c>
      <c r="E52" s="25">
        <v>0.12411577222049998</v>
      </c>
      <c r="F52" s="26">
        <v>0.13452908550979994</v>
      </c>
    </row>
    <row r="53" spans="1:6" ht="15.75">
      <c r="A53" s="7" t="s">
        <v>162</v>
      </c>
      <c r="B53" s="23" t="s">
        <v>163</v>
      </c>
      <c r="C53" s="24" t="s">
        <v>78</v>
      </c>
      <c r="D53" s="18">
        <f t="shared" si="0"/>
        <v>3562.3148969093545</v>
      </c>
      <c r="E53" s="25">
        <v>0.10396621565099998</v>
      </c>
      <c r="F53" s="26">
        <v>0.11268898114411888</v>
      </c>
    </row>
    <row r="54" spans="1:8" ht="15.75">
      <c r="A54" s="7" t="s">
        <v>164</v>
      </c>
      <c r="B54" s="23" t="s">
        <v>116</v>
      </c>
      <c r="C54" s="24" t="s">
        <v>132</v>
      </c>
      <c r="D54" s="18">
        <f t="shared" si="0"/>
        <v>3050.85365808419</v>
      </c>
      <c r="E54" s="25">
        <v>0.08903921144399998</v>
      </c>
      <c r="F54" s="26">
        <v>0.09650960128415159</v>
      </c>
      <c r="G54" s="12">
        <f>12164.760825+11804.904825</f>
        <v>23969.66565</v>
      </c>
      <c r="H54" s="12" t="s">
        <v>250</v>
      </c>
    </row>
    <row r="55" spans="1:6" ht="15.75">
      <c r="A55" s="7" t="s">
        <v>165</v>
      </c>
      <c r="B55" s="23" t="s">
        <v>166</v>
      </c>
      <c r="C55" s="24" t="s">
        <v>132</v>
      </c>
      <c r="D55" s="18">
        <f t="shared" si="0"/>
        <v>864.5693011034276</v>
      </c>
      <c r="E55" s="25">
        <v>0.025232468494499994</v>
      </c>
      <c r="F55" s="26">
        <v>0.027349472601188547</v>
      </c>
    </row>
    <row r="56" spans="1:6" ht="31.5">
      <c r="A56" s="7" t="s">
        <v>167</v>
      </c>
      <c r="B56" s="23" t="s">
        <v>168</v>
      </c>
      <c r="C56" s="24" t="s">
        <v>132</v>
      </c>
      <c r="D56" s="18">
        <f t="shared" si="0"/>
        <v>11047.095775603531</v>
      </c>
      <c r="E56" s="25">
        <v>0.32240966196449994</v>
      </c>
      <c r="F56" s="26">
        <v>0.34945983260332153</v>
      </c>
    </row>
    <row r="57" spans="1:6" ht="15.75">
      <c r="A57" s="7" t="s">
        <v>169</v>
      </c>
      <c r="B57" s="23" t="s">
        <v>170</v>
      </c>
      <c r="C57" s="24" t="s">
        <v>132</v>
      </c>
      <c r="D57" s="18">
        <f t="shared" si="0"/>
        <v>1531.0918689572368</v>
      </c>
      <c r="E57" s="25">
        <v>0.04468493999999999</v>
      </c>
      <c r="F57" s="26">
        <v>0.048434006466</v>
      </c>
    </row>
    <row r="58" spans="1:6" ht="15.75">
      <c r="A58" s="7" t="s">
        <v>171</v>
      </c>
      <c r="B58" s="23" t="s">
        <v>172</v>
      </c>
      <c r="C58" s="24" t="s">
        <v>132</v>
      </c>
      <c r="D58" s="18">
        <f t="shared" si="0"/>
        <v>10913.201791663221</v>
      </c>
      <c r="E58" s="25">
        <v>0.3185019639615</v>
      </c>
      <c r="F58" s="26">
        <v>0.34522427873786987</v>
      </c>
    </row>
    <row r="59" spans="1:22" s="6" customFormat="1" ht="24.75" customHeight="1">
      <c r="A59" s="7" t="s">
        <v>173</v>
      </c>
      <c r="B59" s="23" t="s">
        <v>174</v>
      </c>
      <c r="C59" s="24" t="s">
        <v>175</v>
      </c>
      <c r="D59" s="18">
        <f t="shared" si="0"/>
        <v>4947.646819941863</v>
      </c>
      <c r="E59" s="25">
        <v>0.144397149363</v>
      </c>
      <c r="F59" s="26">
        <v>0.1565120701945557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176</v>
      </c>
      <c r="B60" s="23" t="s">
        <v>177</v>
      </c>
      <c r="C60" s="24" t="s">
        <v>6</v>
      </c>
      <c r="D60" s="18">
        <f t="shared" si="0"/>
        <v>3609.7404675503058</v>
      </c>
      <c r="E60" s="25">
        <v>0.10535033166749999</v>
      </c>
      <c r="F60" s="26">
        <v>0.11418922449440325</v>
      </c>
    </row>
    <row r="61" spans="1:6" ht="15.75">
      <c r="A61" s="7" t="s">
        <v>178</v>
      </c>
      <c r="B61" s="23" t="s">
        <v>179</v>
      </c>
      <c r="C61" s="24" t="s">
        <v>6</v>
      </c>
      <c r="D61" s="18">
        <f t="shared" si="0"/>
        <v>6584.498859747321</v>
      </c>
      <c r="E61" s="25">
        <v>0.1921687015935</v>
      </c>
      <c r="F61" s="26">
        <v>0.20829165565719465</v>
      </c>
    </row>
    <row r="62" spans="1:6" ht="15.75">
      <c r="A62" s="7" t="s">
        <v>180</v>
      </c>
      <c r="B62" s="23" t="s">
        <v>181</v>
      </c>
      <c r="C62" s="24" t="s">
        <v>182</v>
      </c>
      <c r="D62" s="18">
        <f t="shared" si="0"/>
        <v>1749.999728921398</v>
      </c>
      <c r="E62" s="25">
        <v>0.051073769296499996</v>
      </c>
      <c r="F62" s="26">
        <v>0.05535885854047635</v>
      </c>
    </row>
    <row r="63" spans="1:6" ht="15.75">
      <c r="A63" s="13" t="s">
        <v>183</v>
      </c>
      <c r="B63" s="27" t="s">
        <v>184</v>
      </c>
      <c r="C63" s="28" t="s">
        <v>27</v>
      </c>
      <c r="D63" s="17" t="s">
        <v>27</v>
      </c>
      <c r="E63" s="25"/>
      <c r="F63" s="26"/>
    </row>
    <row r="64" spans="1:6" ht="31.5">
      <c r="A64" s="7" t="s">
        <v>185</v>
      </c>
      <c r="B64" s="23" t="s">
        <v>186</v>
      </c>
      <c r="C64" s="28" t="s">
        <v>27</v>
      </c>
      <c r="D64" s="17" t="s">
        <v>27</v>
      </c>
      <c r="E64" s="25"/>
      <c r="F64" s="26"/>
    </row>
    <row r="65" spans="1:22" s="6" customFormat="1" ht="28.5" customHeight="1">
      <c r="A65" s="7" t="s">
        <v>187</v>
      </c>
      <c r="B65" s="23" t="s">
        <v>8</v>
      </c>
      <c r="C65" s="28" t="s">
        <v>188</v>
      </c>
      <c r="D65" s="18">
        <f aca="true" t="shared" si="1" ref="D65:D72">E65*E$2*7+F65*E$2*5</f>
        <v>6086.090179105017</v>
      </c>
      <c r="E65" s="25">
        <v>0.1776226365</v>
      </c>
      <c r="F65" s="26">
        <v>0.19252517570235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31.5">
      <c r="A66" s="7" t="s">
        <v>189</v>
      </c>
      <c r="B66" s="23" t="s">
        <v>190</v>
      </c>
      <c r="C66" s="28" t="s">
        <v>11</v>
      </c>
      <c r="D66" s="18">
        <f t="shared" si="1"/>
        <v>11521.466313903209</v>
      </c>
      <c r="E66" s="25">
        <v>0.3362541735</v>
      </c>
      <c r="F66" s="26">
        <v>0.36446589865665</v>
      </c>
    </row>
    <row r="67" spans="1:6" ht="15.75">
      <c r="A67" s="7" t="s">
        <v>191</v>
      </c>
      <c r="B67" s="23" t="s">
        <v>192</v>
      </c>
      <c r="C67" s="28" t="s">
        <v>10</v>
      </c>
      <c r="D67" s="18">
        <f t="shared" si="1"/>
        <v>2947.3518477426815</v>
      </c>
      <c r="E67" s="25">
        <v>0.08601850949999999</v>
      </c>
      <c r="F67" s="26">
        <v>0.09323546244705</v>
      </c>
    </row>
    <row r="68" spans="1:6" ht="15.75">
      <c r="A68" s="7" t="s">
        <v>193</v>
      </c>
      <c r="B68" s="23" t="s">
        <v>13</v>
      </c>
      <c r="C68" s="28" t="s">
        <v>10</v>
      </c>
      <c r="D68" s="18">
        <f t="shared" si="1"/>
        <v>6047.812882381086</v>
      </c>
      <c r="E68" s="25">
        <v>0.17650551299999998</v>
      </c>
      <c r="F68" s="26">
        <v>0.1913143255407</v>
      </c>
    </row>
    <row r="69" spans="1:6" ht="15.75">
      <c r="A69" s="7" t="s">
        <v>194</v>
      </c>
      <c r="B69" s="23" t="s">
        <v>121</v>
      </c>
      <c r="C69" s="28" t="s">
        <v>132</v>
      </c>
      <c r="D69" s="18">
        <f t="shared" si="1"/>
        <v>1569.369165681168</v>
      </c>
      <c r="E69" s="25">
        <v>0.0458020635</v>
      </c>
      <c r="F69" s="26">
        <v>0.04964485662765</v>
      </c>
    </row>
    <row r="70" spans="1:6" ht="31.5">
      <c r="A70" s="7" t="s">
        <v>195</v>
      </c>
      <c r="B70" s="23" t="s">
        <v>196</v>
      </c>
      <c r="C70" s="28" t="s">
        <v>132</v>
      </c>
      <c r="D70" s="18">
        <f t="shared" si="1"/>
        <v>8267.89609236908</v>
      </c>
      <c r="E70" s="25">
        <v>0.24129867599999996</v>
      </c>
      <c r="F70" s="26">
        <v>0.2615436349164</v>
      </c>
    </row>
    <row r="71" spans="1:22" s="6" customFormat="1" ht="30" customHeight="1">
      <c r="A71" s="7" t="s">
        <v>197</v>
      </c>
      <c r="B71" s="23" t="s">
        <v>198</v>
      </c>
      <c r="C71" s="28" t="s">
        <v>9</v>
      </c>
      <c r="D71" s="18">
        <f t="shared" si="1"/>
        <v>1684.2010558529605</v>
      </c>
      <c r="E71" s="25">
        <v>0.04915343399999999</v>
      </c>
      <c r="F71" s="26">
        <v>0.05327740711259999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199</v>
      </c>
      <c r="B72" s="23" t="s">
        <v>200</v>
      </c>
      <c r="C72" s="28" t="s">
        <v>7</v>
      </c>
      <c r="D72" s="18">
        <f t="shared" si="1"/>
        <v>1301.4280886136517</v>
      </c>
      <c r="E72" s="25">
        <v>0.037982199</v>
      </c>
      <c r="F72" s="26">
        <v>0.04116890549610001</v>
      </c>
    </row>
    <row r="73" spans="1:6" ht="31.5">
      <c r="A73" s="7" t="s">
        <v>71</v>
      </c>
      <c r="B73" s="23" t="s">
        <v>201</v>
      </c>
      <c r="C73" s="17" t="s">
        <v>27</v>
      </c>
      <c r="D73" s="17" t="s">
        <v>27</v>
      </c>
      <c r="E73" s="25"/>
      <c r="F73" s="26">
        <v>0</v>
      </c>
    </row>
    <row r="74" spans="1:6" ht="15.75">
      <c r="A74" s="7" t="s">
        <v>202</v>
      </c>
      <c r="B74" s="23" t="s">
        <v>203</v>
      </c>
      <c r="C74" s="28" t="s">
        <v>11</v>
      </c>
      <c r="D74" s="18">
        <f aca="true" t="shared" si="2" ref="D74:D79">E74*E$2*7+F74*E$2*5</f>
        <v>10258.315522013487</v>
      </c>
      <c r="E74" s="25">
        <v>0.29938909799999996</v>
      </c>
      <c r="F74" s="26">
        <v>0.3245078433222</v>
      </c>
    </row>
    <row r="75" spans="1:6" ht="15.75">
      <c r="A75" s="7" t="s">
        <v>204</v>
      </c>
      <c r="B75" s="23" t="s">
        <v>205</v>
      </c>
      <c r="C75" s="28" t="s">
        <v>11</v>
      </c>
      <c r="D75" s="18">
        <f t="shared" si="2"/>
        <v>24574.024496763654</v>
      </c>
      <c r="E75" s="25">
        <v>0.717193287</v>
      </c>
      <c r="F75" s="26">
        <v>0.7773658037793</v>
      </c>
    </row>
    <row r="76" spans="1:6" ht="15.75">
      <c r="A76" s="7" t="s">
        <v>206</v>
      </c>
      <c r="B76" s="23" t="s">
        <v>117</v>
      </c>
      <c r="C76" s="28" t="s">
        <v>207</v>
      </c>
      <c r="D76" s="18">
        <f t="shared" si="2"/>
        <v>2181.805913264063</v>
      </c>
      <c r="E76" s="25">
        <v>0.0636760395</v>
      </c>
      <c r="F76" s="26">
        <v>0.06901845921405</v>
      </c>
    </row>
    <row r="77" spans="1:22" s="6" customFormat="1" ht="15.75">
      <c r="A77" s="7" t="s">
        <v>208</v>
      </c>
      <c r="B77" s="23" t="s">
        <v>209</v>
      </c>
      <c r="C77" s="28" t="s">
        <v>9</v>
      </c>
      <c r="D77" s="18">
        <f t="shared" si="2"/>
        <v>918.6551213743422</v>
      </c>
      <c r="E77" s="25">
        <v>0.026810964</v>
      </c>
      <c r="F77" s="26">
        <v>0.029060403879600002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15.75">
      <c r="A78" s="7" t="s">
        <v>210</v>
      </c>
      <c r="B78" s="23" t="s">
        <v>211</v>
      </c>
      <c r="C78" s="28" t="s">
        <v>12</v>
      </c>
      <c r="D78" s="18">
        <f t="shared" si="2"/>
        <v>10870.752269596382</v>
      </c>
      <c r="E78" s="25">
        <v>0.3172630739999999</v>
      </c>
      <c r="F78" s="26">
        <v>0.3438814459085999</v>
      </c>
    </row>
    <row r="79" spans="1:6" ht="15.75">
      <c r="A79" s="7" t="s">
        <v>212</v>
      </c>
      <c r="B79" s="23" t="s">
        <v>213</v>
      </c>
      <c r="C79" s="28" t="s">
        <v>11</v>
      </c>
      <c r="D79" s="18">
        <f t="shared" si="2"/>
        <v>459.3275606871711</v>
      </c>
      <c r="E79" s="25">
        <v>0.013405482</v>
      </c>
      <c r="F79" s="26">
        <v>0.014530201939800001</v>
      </c>
    </row>
    <row r="80" spans="1:6" ht="15.75">
      <c r="A80" s="13" t="s">
        <v>214</v>
      </c>
      <c r="B80" s="16" t="s">
        <v>215</v>
      </c>
      <c r="C80" s="17" t="s">
        <v>27</v>
      </c>
      <c r="D80" s="17" t="s">
        <v>27</v>
      </c>
      <c r="E80" s="25"/>
      <c r="F80" s="26"/>
    </row>
    <row r="81" spans="1:6" ht="15.75">
      <c r="A81" s="7" t="s">
        <v>65</v>
      </c>
      <c r="B81" s="19" t="s">
        <v>2</v>
      </c>
      <c r="C81" s="20" t="s">
        <v>216</v>
      </c>
      <c r="D81" s="18">
        <f>E81*E$2*7+F81*E$2*5</f>
        <v>775.3066451432207</v>
      </c>
      <c r="E81" s="25">
        <v>0.022627336492499994</v>
      </c>
      <c r="F81" s="26">
        <v>0.024525770024220746</v>
      </c>
    </row>
    <row r="82" spans="1:6" ht="15.75">
      <c r="A82" s="7" t="s">
        <v>217</v>
      </c>
      <c r="B82" s="29" t="s">
        <v>3</v>
      </c>
      <c r="C82" s="28" t="s">
        <v>132</v>
      </c>
      <c r="D82" s="18">
        <f>E82*E$2*7+F82*E$2*5</f>
        <v>1138.9409640205647</v>
      </c>
      <c r="E82" s="25">
        <v>0.0332400097425</v>
      </c>
      <c r="F82" s="26">
        <v>0.03602884655989575</v>
      </c>
    </row>
    <row r="83" spans="1:22" s="6" customFormat="1" ht="31.5">
      <c r="A83" s="13" t="s">
        <v>218</v>
      </c>
      <c r="B83" s="21" t="s">
        <v>219</v>
      </c>
      <c r="C83" s="17" t="s">
        <v>27</v>
      </c>
      <c r="D83" s="17" t="s">
        <v>27</v>
      </c>
      <c r="E83" s="25"/>
      <c r="F83" s="2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31.5">
      <c r="A84" s="7" t="s">
        <v>66</v>
      </c>
      <c r="B84" s="30" t="s">
        <v>220</v>
      </c>
      <c r="C84" s="28" t="s">
        <v>221</v>
      </c>
      <c r="D84" s="18">
        <f>E84*E$2*7+F84*E$2*5</f>
        <v>1066.2141002450958</v>
      </c>
      <c r="E84" s="25">
        <v>0.031117475092499996</v>
      </c>
      <c r="F84" s="26">
        <v>0.03372823125276075</v>
      </c>
    </row>
    <row r="85" spans="1:6" ht="15.75">
      <c r="A85" s="7" t="s">
        <v>222</v>
      </c>
      <c r="B85" s="30" t="s">
        <v>223</v>
      </c>
      <c r="C85" s="28" t="s">
        <v>132</v>
      </c>
      <c r="D85" s="18">
        <f>E85*E$2*7+F85*E$2*5</f>
        <v>2385.862182099338</v>
      </c>
      <c r="E85" s="25">
        <v>0.06963142487849998</v>
      </c>
      <c r="F85" s="26">
        <v>0.07547350142580614</v>
      </c>
    </row>
    <row r="86" spans="1:6" ht="15.75">
      <c r="A86" s="13" t="s">
        <v>224</v>
      </c>
      <c r="B86" s="21" t="s">
        <v>225</v>
      </c>
      <c r="C86" s="17" t="s">
        <v>27</v>
      </c>
      <c r="D86" s="17" t="s">
        <v>27</v>
      </c>
      <c r="E86" s="25"/>
      <c r="F86" s="26"/>
    </row>
    <row r="87" spans="1:6" ht="31.5">
      <c r="A87" s="7" t="s">
        <v>67</v>
      </c>
      <c r="B87" s="23" t="s">
        <v>226</v>
      </c>
      <c r="C87" s="31" t="s">
        <v>5</v>
      </c>
      <c r="D87" s="18">
        <f>E87*E$2*7+F87*E$2*5</f>
        <v>27211.330241042495</v>
      </c>
      <c r="E87" s="25">
        <v>0.7941630961499999</v>
      </c>
      <c r="F87" s="26">
        <v>0.860793379916985</v>
      </c>
    </row>
    <row r="88" spans="1:6" ht="31.5">
      <c r="A88" s="7" t="s">
        <v>227</v>
      </c>
      <c r="B88" s="23" t="s">
        <v>228</v>
      </c>
      <c r="C88" s="31" t="s">
        <v>10</v>
      </c>
      <c r="D88" s="18">
        <f>E88*E$2*7+F88*E$2*5</f>
        <v>10866.92453992399</v>
      </c>
      <c r="E88" s="25">
        <v>0.31715136164999996</v>
      </c>
      <c r="F88" s="26">
        <v>0.343760360892435</v>
      </c>
    </row>
    <row r="89" spans="1:22" s="6" customFormat="1" ht="15.75">
      <c r="A89" s="7" t="s">
        <v>73</v>
      </c>
      <c r="B89" s="23" t="s">
        <v>229</v>
      </c>
      <c r="C89" s="31" t="s">
        <v>6</v>
      </c>
      <c r="D89" s="18">
        <f>E89*E$2*7+F89*E$2*5</f>
        <v>2066.97402309227</v>
      </c>
      <c r="E89" s="25">
        <v>0.06032466899999999</v>
      </c>
      <c r="F89" s="26">
        <v>0.0653859087291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123</v>
      </c>
      <c r="B90" s="23" t="s">
        <v>230</v>
      </c>
      <c r="C90" s="31" t="s">
        <v>12</v>
      </c>
      <c r="D90" s="18">
        <f>E90*E$2*7+F90*E$2*5</f>
        <v>987.5542554774178</v>
      </c>
      <c r="E90" s="25">
        <v>0.028821786299999996</v>
      </c>
      <c r="F90" s="26">
        <v>0.031239934170569996</v>
      </c>
    </row>
    <row r="91" spans="1:6" ht="31.5" customHeight="1">
      <c r="A91" s="7" t="s">
        <v>125</v>
      </c>
      <c r="B91" s="29" t="s">
        <v>231</v>
      </c>
      <c r="C91" s="24" t="s">
        <v>78</v>
      </c>
      <c r="D91" s="18">
        <f>E91*E$2*7+F91*E$2*5</f>
        <v>413.394804618454</v>
      </c>
      <c r="E91" s="25">
        <v>0.012064933799999998</v>
      </c>
      <c r="F91" s="26">
        <v>0.01307718174582</v>
      </c>
    </row>
    <row r="92" spans="1:6" ht="15.75">
      <c r="A92" s="7" t="s">
        <v>76</v>
      </c>
      <c r="B92" s="30" t="s">
        <v>232</v>
      </c>
      <c r="C92" s="17" t="s">
        <v>27</v>
      </c>
      <c r="D92" s="17" t="s">
        <v>27</v>
      </c>
      <c r="E92" s="25"/>
      <c r="F92" s="26"/>
    </row>
    <row r="93" spans="1:6" ht="15.75">
      <c r="A93" s="7" t="s">
        <v>233</v>
      </c>
      <c r="B93" s="29" t="s">
        <v>234</v>
      </c>
      <c r="C93" s="28" t="s">
        <v>78</v>
      </c>
      <c r="D93" s="18">
        <f>E93*E$2*7+F93*E$2*5</f>
        <v>126.31507918897205</v>
      </c>
      <c r="E93" s="25">
        <v>0.0036865075499999994</v>
      </c>
      <c r="F93" s="26">
        <v>0.003995805533445</v>
      </c>
    </row>
    <row r="94" spans="1:6" ht="15.75">
      <c r="A94" s="7" t="s">
        <v>235</v>
      </c>
      <c r="B94" s="29" t="s">
        <v>236</v>
      </c>
      <c r="C94" s="28" t="s">
        <v>78</v>
      </c>
      <c r="D94" s="18">
        <f>E94*E$2*7+F94*E$2*5</f>
        <v>107.17643082700658</v>
      </c>
      <c r="E94" s="25">
        <v>0.0031279458</v>
      </c>
      <c r="F94" s="26">
        <v>0.00339038045262</v>
      </c>
    </row>
    <row r="95" spans="1:6" ht="15.75">
      <c r="A95" s="7" t="s">
        <v>237</v>
      </c>
      <c r="B95" s="29" t="s">
        <v>238</v>
      </c>
      <c r="C95" s="28" t="s">
        <v>78</v>
      </c>
      <c r="D95" s="18">
        <f>E95*E$2*7+F95*E$2*5</f>
        <v>3.8277296723930925</v>
      </c>
      <c r="E95" s="25">
        <v>0.00011171235</v>
      </c>
      <c r="F95" s="26">
        <v>0.00012108501616500001</v>
      </c>
    </row>
    <row r="96" spans="1:6" ht="15.75">
      <c r="A96" s="13" t="s">
        <v>239</v>
      </c>
      <c r="B96" s="21" t="s">
        <v>240</v>
      </c>
      <c r="C96" s="1" t="s">
        <v>27</v>
      </c>
      <c r="D96" s="17" t="s">
        <v>27</v>
      </c>
      <c r="E96" s="25"/>
      <c r="F96" s="26"/>
    </row>
    <row r="97" spans="1:6" ht="15.75">
      <c r="A97" s="7" t="s">
        <v>69</v>
      </c>
      <c r="B97" s="29" t="s">
        <v>241</v>
      </c>
      <c r="C97" s="28" t="s">
        <v>4</v>
      </c>
      <c r="D97" s="18">
        <f>E97*E$2*7+F97*E$2*5</f>
        <v>33875.40760067887</v>
      </c>
      <c r="E97" s="25">
        <v>0.9886542974999999</v>
      </c>
      <c r="F97" s="26">
        <v>1.07160239306025</v>
      </c>
    </row>
    <row r="98" spans="1:22" s="6" customFormat="1" ht="15.75">
      <c r="A98" s="7" t="s">
        <v>242</v>
      </c>
      <c r="B98" s="29" t="s">
        <v>1</v>
      </c>
      <c r="C98" s="17" t="s">
        <v>27</v>
      </c>
      <c r="D98" s="18">
        <f>E98*E$2*7+F98*E$2*5</f>
        <v>46904.99940550496</v>
      </c>
      <c r="E98" s="25">
        <v>1.3689231369</v>
      </c>
      <c r="F98" s="26">
        <v>1.48377578808591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6" ht="15.75">
      <c r="A99" s="7" t="s">
        <v>74</v>
      </c>
      <c r="B99" s="29" t="s">
        <v>243</v>
      </c>
      <c r="C99" s="1"/>
      <c r="D99" s="18">
        <f>E99*E$2*7+F99*E$2*5</f>
        <v>29984.520388691293</v>
      </c>
      <c r="E99" s="25">
        <v>0.8750986937249999</v>
      </c>
      <c r="F99" s="26">
        <v>0.9485194741285276</v>
      </c>
    </row>
    <row r="100" spans="1:6" ht="15.75">
      <c r="A100" s="7"/>
      <c r="B100" s="4" t="s">
        <v>82</v>
      </c>
      <c r="C100" s="1" t="s">
        <v>33</v>
      </c>
      <c r="D100" s="8">
        <f>SUM(D29:D62)+SUM(D65:D72)+SUM(D74:D79)+SUM(D81:D82)+SUM(D84:D85)+SUM(D87:D91)+SUM(D93:D95)+SUM(D97:D99)</f>
        <v>427997.4784867435</v>
      </c>
      <c r="E100" s="22">
        <f>SUM(E29:E62)+SUM(E65:E72)+SUM(E74:E79)+SUM(E81:E82)+SUM(E84:E85)+SUM(E87:E91)+SUM(E93:E95)+SUM(E97:E99)</f>
        <v>12.4911130638795</v>
      </c>
      <c r="F100" s="22">
        <f>SUM(F29:F62)+SUM(F65:F72)+SUM(F74:F79)+SUM(F81:F82)+SUM(F84:F85)+SUM(F87:F91)+SUM(F93:F95)+SUM(F97:F99)</f>
        <v>13.539117449938994</v>
      </c>
    </row>
    <row r="101" spans="1:4" ht="15.75">
      <c r="A101" s="35" t="s">
        <v>84</v>
      </c>
      <c r="B101" s="35"/>
      <c r="C101" s="35"/>
      <c r="D101" s="35"/>
    </row>
    <row r="102" spans="1:4" ht="15.75">
      <c r="A102" s="7" t="s">
        <v>85</v>
      </c>
      <c r="B102" s="1" t="s">
        <v>86</v>
      </c>
      <c r="C102" s="1" t="s">
        <v>87</v>
      </c>
      <c r="D102" s="33">
        <v>2</v>
      </c>
    </row>
    <row r="103" spans="1:4" ht="15.75">
      <c r="A103" s="7" t="s">
        <v>88</v>
      </c>
      <c r="B103" s="1" t="s">
        <v>89</v>
      </c>
      <c r="C103" s="1" t="s">
        <v>87</v>
      </c>
      <c r="D103" s="33">
        <v>2</v>
      </c>
    </row>
    <row r="104" spans="1:4" ht="15.75">
      <c r="A104" s="7" t="s">
        <v>90</v>
      </c>
      <c r="B104" s="1" t="s">
        <v>91</v>
      </c>
      <c r="C104" s="1" t="s">
        <v>87</v>
      </c>
      <c r="D104" s="1">
        <v>0</v>
      </c>
    </row>
    <row r="105" spans="1:4" ht="15.75">
      <c r="A105" s="7" t="s">
        <v>92</v>
      </c>
      <c r="B105" s="1" t="s">
        <v>93</v>
      </c>
      <c r="C105" s="1" t="s">
        <v>33</v>
      </c>
      <c r="D105" s="32">
        <v>-25399.93</v>
      </c>
    </row>
    <row r="106" spans="1:4" ht="15.75">
      <c r="A106" s="35" t="s">
        <v>94</v>
      </c>
      <c r="B106" s="35"/>
      <c r="C106" s="35"/>
      <c r="D106" s="35"/>
    </row>
    <row r="107" spans="1:4" ht="15.75">
      <c r="A107" s="7" t="s">
        <v>95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96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98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99</v>
      </c>
      <c r="B111" s="1" t="s">
        <v>100</v>
      </c>
      <c r="C111" s="1" t="s">
        <v>33</v>
      </c>
      <c r="D111" s="1">
        <v>0</v>
      </c>
    </row>
    <row r="112" spans="1:4" ht="15.75">
      <c r="A112" s="7" t="s">
        <v>101</v>
      </c>
      <c r="B112" s="1" t="s">
        <v>61</v>
      </c>
      <c r="C112" s="1" t="s">
        <v>33</v>
      </c>
      <c r="D112" s="1">
        <v>0</v>
      </c>
    </row>
    <row r="113" spans="1:4" ht="15.75">
      <c r="A113" s="35" t="s">
        <v>102</v>
      </c>
      <c r="B113" s="35"/>
      <c r="C113" s="35"/>
      <c r="D113" s="35"/>
    </row>
    <row r="114" spans="1:4" ht="15.75">
      <c r="A114" s="7" t="s">
        <v>103</v>
      </c>
      <c r="B114" s="1" t="s">
        <v>86</v>
      </c>
      <c r="C114" s="1" t="s">
        <v>87</v>
      </c>
      <c r="D114" s="1">
        <v>0</v>
      </c>
    </row>
    <row r="115" spans="1:4" ht="15.75">
      <c r="A115" s="7" t="s">
        <v>104</v>
      </c>
      <c r="B115" s="1" t="s">
        <v>89</v>
      </c>
      <c r="C115" s="1" t="s">
        <v>87</v>
      </c>
      <c r="D115" s="1">
        <v>0</v>
      </c>
    </row>
    <row r="116" spans="1:4" ht="15.75">
      <c r="A116" s="7" t="s">
        <v>105</v>
      </c>
      <c r="B116" s="1" t="s">
        <v>106</v>
      </c>
      <c r="C116" s="1" t="s">
        <v>87</v>
      </c>
      <c r="D116" s="1">
        <v>0</v>
      </c>
    </row>
    <row r="117" spans="1:4" ht="15.75">
      <c r="A117" s="7" t="s">
        <v>107</v>
      </c>
      <c r="B117" s="1" t="s">
        <v>93</v>
      </c>
      <c r="C117" s="1" t="s">
        <v>33</v>
      </c>
      <c r="D117" s="1">
        <v>0</v>
      </c>
    </row>
    <row r="118" spans="1:4" ht="15.75">
      <c r="A118" s="35" t="s">
        <v>108</v>
      </c>
      <c r="B118" s="35"/>
      <c r="C118" s="35"/>
      <c r="D118" s="35"/>
    </row>
    <row r="119" spans="1:4" ht="15.75">
      <c r="A119" s="7" t="s">
        <v>109</v>
      </c>
      <c r="B119" s="1" t="s">
        <v>110</v>
      </c>
      <c r="C119" s="1" t="s">
        <v>87</v>
      </c>
      <c r="D119" s="1">
        <v>10</v>
      </c>
    </row>
    <row r="120" spans="1:4" ht="15.75">
      <c r="A120" s="7" t="s">
        <v>111</v>
      </c>
      <c r="B120" s="1" t="s">
        <v>112</v>
      </c>
      <c r="C120" s="1" t="s">
        <v>87</v>
      </c>
      <c r="D120" s="1">
        <v>0</v>
      </c>
    </row>
    <row r="121" spans="1:4" ht="31.5">
      <c r="A121" s="7" t="s">
        <v>113</v>
      </c>
      <c r="B121" s="1" t="s">
        <v>114</v>
      </c>
      <c r="C121" s="1" t="s">
        <v>33</v>
      </c>
      <c r="D121" s="32">
        <v>39400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2017-03-30T10:37:08Z</cp:lastPrinted>
  <dcterms:created xsi:type="dcterms:W3CDTF">2010-07-19T21:32:50Z</dcterms:created>
  <dcterms:modified xsi:type="dcterms:W3CDTF">2023-03-22T06:15:02Z</dcterms:modified>
  <cp:category/>
  <cp:version/>
  <cp:contentType/>
  <cp:contentStatus/>
</cp:coreProperties>
</file>