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<sst xmlns="http://schemas.openxmlformats.org/spreadsheetml/2006/main" count="350" uniqueCount="248">
  <si>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</si>
  <si>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</si>
  <si>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</si>
  <si>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</si>
  <si>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</si>
  <si>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</si>
  <si>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</si>
  <si>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</si>
  <si>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</si>
  <si>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</si>
  <si>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</si>
  <si>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</si>
  <si>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</si>
  <si>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</si>
  <si>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</si>
  <si>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</si>
  <si>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</si>
  <si>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</si>
  <si>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</si>
  <si>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</si>
  <si>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</si>
  <si>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</si>
  <si>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</si>
  <si>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</si>
  <si>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</si>
  <si>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</si>
  <si>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</si>
  <si>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</si>
  <si>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</si>
  <si>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</si>
  <si>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</si>
  <si>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</si>
  <si>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</si>
  <si>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</si>
  <si>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</si>
  <si>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</si>
  <si>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</si>
  <si>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</si>
  <si>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</si>
  <si>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</si>
  <si>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</si>
  <si>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</si>
  <si>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</si>
  <si>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</si>
  <si>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</si>
  <si>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</si>
  <si>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</si>
  <si>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</si>
  <si>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</si>
  <si>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</si>
  <si>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</si>
  <si>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</si>
  <si>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</si>
  <si>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</si>
  <si>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</si>
  <si>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</si>
  <si>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</si>
  <si>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</si>
  <si>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</si>
  <si>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</si>
  <si>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</si>
  <si>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</si>
  <si>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</si>
  <si>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</si>
  <si>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</si>
  <si>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</si>
  <si>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</si>
  <si>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</si>
  <si>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</si>
  <si>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</si>
  <si>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</si>
  <si>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</si>
  <si>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</si>
  <si>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</si>
  <si>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</si>
  <si>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</si>
  <si>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</si>
  <si>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</si>
  <si>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</si>
  <si>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</si>
  <si>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</si>
  <si>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</si>
  <si>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</si>
  <si>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</si>
  <si>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</si>
  <si>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</si>
  <si>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</si>
  <si>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</si>
  <si>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</si>
  <si>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</si>
  <si>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</si>
  <si>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</si>
  <si>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</si>
  <si>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</si>
  <si>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</si>
  <si>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</si>
  <si>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</si>
  <si>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</si>
  <si>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</si>
  <si>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</si>
  <si>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</si>
  <si>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</si>
  <si>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</si>
  <si>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</si>
  <si>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</si>
  <si>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</si>
  <si>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</si>
  <si>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</si>
  <si>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</si>
  <si>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</si>
  <si>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</si>
  <si>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</si>
  <si>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</si>
  <si>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</si>
  <si>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</si>
  <si>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</si>
  <si>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</si>
  <si>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</si>
  <si>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</si>
  <si>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</si>
  <si>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</si>
  <si>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</si>
  <si>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</si>
  <si>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</si>
  <si>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</si>
  <si>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</si>
  <si>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</si>
  <si>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</si>
  <si>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</si>
  <si>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</si>
  <si>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</si>
  <si>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</si>
  <si>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</si>
  <si>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</si>
  <si>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</si>
  <si>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</si>
  <si>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</si>
  <si>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</si>
  <si>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</si>
  <si>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</si>
  <si>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</si>
  <si>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</si>
  <si>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</si>
  <si>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</si>
  <si>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</si>
  <si>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</si>
  <si>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</si>
  <si>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</si>
  <si>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</si>
  <si>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</si>
  <si>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</si>
  <si>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</si>
  <si>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</si>
  <si>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</si>
  <si>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</si>
  <si>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</si>
  <si>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</si>
  <si>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</si>
  <si>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</si>
  <si>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</si>
  <si>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</si>
  <si>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</si>
  <si>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</si>
  <si>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</si>
  <si>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</si>
  <si>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</si>
  <si>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</si>
  <si>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</si>
  <si>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</si>
  <si>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</si>
  <si>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</si>
  <si>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</si>
  <si>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</si>
  <si>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</si>
  <si>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</si>
  <si>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</si>
  <si>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</si>
  <si>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</si>
  <si>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</si>
  <si>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</si>
  <si>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</si>
  <si>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</si>
  <si>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</si>
  <si>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</si>
  <si>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</si>
  <si>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</si>
  <si>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</si>
  <si>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</si>
  <si>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</si>
  <si>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</si>
  <si>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</si>
  <si>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</si>
  <si>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</si>
  <si>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</si>
  <si>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</si>
  <si>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</si>
  <si>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</si>
  <si>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</si>
  <si>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</si>
  <si>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</si>
  <si>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</si>
  <si>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</si>
  <si>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</si>
  <si>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</si>
  <si>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</si>
  <si>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</si>
  <si>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</si>
  <si>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</si>
  <si>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</si>
  <si>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</si>
  <si>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</si>
  <si>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</si>
  <si>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</si>
  <si>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</si>
  <si>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</si>
  <si>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</si>
  <si>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</si>
  <si>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</si>
  <si>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</si>
  <si>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</si>
  <si>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</si>
  <si>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</si>
  <si>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</si>
  <si>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</si>
  <si>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</si>
  <si>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</si>
  <si>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</si>
  <si>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</si>
  <si>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</si>
  <si>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</si>
  <si>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</si>
  <si>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</si>
  <si>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</si>
  <si>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</si>
  <si>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</si>
  <si>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</si>
  <si>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</si>
  <si>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 xml:space="preserve">     подоконники</t>
  </si>
  <si>
    <t xml:space="preserve">     шкафы для электрощитков и слаботочных устройств</t>
  </si>
  <si>
    <t>25.6.5</t>
  </si>
  <si>
    <t>Отчет об исполнении управляющей организацией ООО "ГУК "Привокзальная" договора управления за 2022 год по дому №  34  ул. Плеханова                        в г. Липецке</t>
  </si>
  <si>
    <t>31.03.2023 г.</t>
  </si>
  <si>
    <t>01.01.2022 г.</t>
  </si>
  <si>
    <t>31.12.2022 г.</t>
  </si>
  <si>
    <t>01.01.22-31.05.22</t>
  </si>
  <si>
    <t>01.06.22-31.12.22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</si>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</sst>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3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5000.19</v>
          </cell>
        </row>
        <row r="24">
          <cell r="D24">
            <v>-232545.64295501617</v>
          </cell>
        </row>
        <row r="25">
          <cell r="D25">
            <v>267944.94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D124">
            <v>174287.9445777319</v>
          </cell>
        </row>
        <row r="125">
          <cell r="ED125">
            <v>184331.77470852213</v>
          </cell>
        </row>
        <row r="126">
          <cell r="ED126">
            <v>44138.17512334918</v>
          </cell>
        </row>
      </sheetData>
      <sheetData sheetId="7">
        <row r="124">
          <cell r="ED124">
            <v>114855.05026671664</v>
          </cell>
        </row>
        <row r="125">
          <cell r="ED125">
            <v>121473.89368320873</v>
          </cell>
        </row>
        <row r="126">
          <cell r="ED126">
            <v>29086.878812851195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7" width="18.140625" style="12" hidden="1" customWidth="1"/>
    <col min="8" max="8" width="10.710937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42" t="s">
        <v>240</v>
      </c>
      <c r="B2" s="42"/>
      <c r="C2" s="42"/>
      <c r="D2" s="42"/>
      <c r="E2" s="2">
        <v>4249.6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5000.19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-232545.64295501617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267944.94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668173.7171723797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2021'!$ED$125+'[2]ГУК 2022'!$ED$125</f>
        <v>305805.66839173087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2021'!$ED$124+'[2]ГУК 2022'!$ED$124</f>
        <v>289142.9948444485</v>
      </c>
    </row>
    <row r="15" spans="1:8" ht="15.75">
      <c r="A15" s="7" t="s">
        <v>56</v>
      </c>
      <c r="B15" s="10" t="s">
        <v>41</v>
      </c>
      <c r="C15" s="1" t="s">
        <v>33</v>
      </c>
      <c r="D15" s="13">
        <f>'[2]ГУК 2021'!$ED$126+'[2]ГУК 2022'!$ED$126</f>
        <v>73225.05393620038</v>
      </c>
      <c r="G15" s="12" t="s">
        <v>246</v>
      </c>
      <c r="H15" s="12" t="s">
        <v>247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400393.2871723797</v>
      </c>
      <c r="E16" s="2">
        <v>400393.29</v>
      </c>
      <c r="F16" s="2">
        <f>D16-E16</f>
        <v>-0.002827620250172913</v>
      </c>
      <c r="G16" s="12">
        <v>398494.74</v>
      </c>
      <c r="H16" s="12">
        <v>1898.55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400393.2871723797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172847.83421736356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2720.34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-495325.8829550163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305880.93</v>
      </c>
      <c r="E25" s="2">
        <f>D25+F16</f>
        <v>305880.92717237974</v>
      </c>
    </row>
    <row r="26" spans="1:4" ht="35.25" customHeight="1">
      <c r="A26" s="41" t="s">
        <v>62</v>
      </c>
      <c r="B26" s="41"/>
      <c r="C26" s="41"/>
      <c r="D26" s="41"/>
    </row>
    <row r="27" spans="1:22" s="6" customFormat="1" ht="34.5" customHeight="1">
      <c r="A27" s="14" t="s">
        <v>22</v>
      </c>
      <c r="B27" s="4" t="s">
        <v>64</v>
      </c>
      <c r="C27" s="4" t="s">
        <v>126</v>
      </c>
      <c r="D27" s="15" t="s">
        <v>127</v>
      </c>
      <c r="E27" s="40" t="s">
        <v>244</v>
      </c>
      <c r="F27" s="40" t="s">
        <v>245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4" t="s">
        <v>128</v>
      </c>
      <c r="B28" s="17" t="s">
        <v>129</v>
      </c>
      <c r="C28" s="1" t="s">
        <v>27</v>
      </c>
      <c r="D28" s="18" t="s">
        <v>27</v>
      </c>
      <c r="E28" s="40"/>
      <c r="F28" s="40"/>
    </row>
    <row r="29" spans="1:6" ht="15.75">
      <c r="A29" s="7" t="s">
        <v>68</v>
      </c>
      <c r="B29" s="25" t="s">
        <v>130</v>
      </c>
      <c r="C29" s="26" t="s">
        <v>131</v>
      </c>
      <c r="D29" s="19">
        <f>E29*E$2*5+F29*E$2*7</f>
        <v>1844.3104820359786</v>
      </c>
      <c r="E29" s="27">
        <v>0.03447889970399999</v>
      </c>
      <c r="F29" s="27">
        <v>0.037371679389165594</v>
      </c>
    </row>
    <row r="30" spans="1:6" ht="15.75">
      <c r="A30" s="7" t="s">
        <v>70</v>
      </c>
      <c r="B30" s="25" t="s">
        <v>118</v>
      </c>
      <c r="C30" s="26" t="s">
        <v>131</v>
      </c>
      <c r="D30" s="19">
        <f aca="true" t="shared" si="0" ref="D30:D57">E30*E$2*5+F30*E$2*7</f>
        <v>1243.8817714509119</v>
      </c>
      <c r="E30" s="27">
        <v>0.023254042776</v>
      </c>
      <c r="F30" s="27">
        <v>0.0252050569649064</v>
      </c>
    </row>
    <row r="31" spans="1:6" ht="15.75">
      <c r="A31" s="7" t="s">
        <v>72</v>
      </c>
      <c r="B31" s="25" t="s">
        <v>84</v>
      </c>
      <c r="C31" s="26" t="s">
        <v>131</v>
      </c>
      <c r="D31" s="19">
        <f t="shared" si="0"/>
        <v>1105.4867780477452</v>
      </c>
      <c r="E31" s="27">
        <v>0.020666784749999997</v>
      </c>
      <c r="F31" s="27">
        <v>0.022400727990524998</v>
      </c>
    </row>
    <row r="32" spans="1:6" ht="15.75">
      <c r="A32" s="7" t="s">
        <v>121</v>
      </c>
      <c r="B32" s="25" t="s">
        <v>132</v>
      </c>
      <c r="C32" s="26" t="s">
        <v>131</v>
      </c>
      <c r="D32" s="19">
        <f t="shared" si="0"/>
        <v>3364.743216124997</v>
      </c>
      <c r="E32" s="27">
        <v>0.062902990038</v>
      </c>
      <c r="F32" s="27">
        <v>0.0681805509021882</v>
      </c>
    </row>
    <row r="33" spans="1:22" s="6" customFormat="1" ht="15.75">
      <c r="A33" s="7" t="s">
        <v>123</v>
      </c>
      <c r="B33" s="25" t="s">
        <v>0</v>
      </c>
      <c r="C33" s="26" t="s">
        <v>131</v>
      </c>
      <c r="D33" s="19">
        <f t="shared" si="0"/>
        <v>34810.4042517562</v>
      </c>
      <c r="E33" s="27">
        <v>0.650771357937</v>
      </c>
      <c r="F33" s="27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5" t="s">
        <v>133</v>
      </c>
      <c r="C34" s="26" t="s">
        <v>131</v>
      </c>
      <c r="D34" s="19">
        <f t="shared" si="0"/>
        <v>4020.6255337386215</v>
      </c>
      <c r="E34" s="27">
        <v>0.07516453757399999</v>
      </c>
      <c r="F34" s="27">
        <v>0.0814708422764586</v>
      </c>
    </row>
    <row r="35" spans="1:6" ht="15.75">
      <c r="A35" s="7" t="s">
        <v>78</v>
      </c>
      <c r="B35" s="25" t="s">
        <v>119</v>
      </c>
      <c r="C35" s="26" t="s">
        <v>131</v>
      </c>
      <c r="D35" s="19">
        <f t="shared" si="0"/>
        <v>21.512175140388557</v>
      </c>
      <c r="E35" s="27">
        <v>0.00040216445999999994</v>
      </c>
      <c r="F35" s="27">
        <v>0.000435906058194</v>
      </c>
    </row>
    <row r="36" spans="1:6" ht="15.75">
      <c r="A36" s="7" t="s">
        <v>80</v>
      </c>
      <c r="B36" s="25" t="s">
        <v>15</v>
      </c>
      <c r="C36" s="26" t="s">
        <v>131</v>
      </c>
      <c r="D36" s="19">
        <f t="shared" si="0"/>
        <v>11126.037226566907</v>
      </c>
      <c r="E36" s="27">
        <v>0.20799834158849997</v>
      </c>
      <c r="F36" s="27">
        <v>0.22544940244777514</v>
      </c>
    </row>
    <row r="37" spans="1:6" ht="31.5">
      <c r="A37" s="7" t="s">
        <v>81</v>
      </c>
      <c r="B37" s="25" t="s">
        <v>134</v>
      </c>
      <c r="C37" s="26" t="s">
        <v>131</v>
      </c>
      <c r="D37" s="19">
        <f t="shared" si="0"/>
        <v>26201.35127265681</v>
      </c>
      <c r="E37" s="27">
        <v>0.48982737529199993</v>
      </c>
      <c r="F37" s="27">
        <v>0.5309238920789988</v>
      </c>
    </row>
    <row r="38" spans="1:7" ht="15.75">
      <c r="A38" s="7" t="s">
        <v>125</v>
      </c>
      <c r="B38" s="25" t="s">
        <v>135</v>
      </c>
      <c r="C38" s="26" t="s">
        <v>131</v>
      </c>
      <c r="D38" s="19">
        <f t="shared" si="0"/>
        <v>8580.848127248655</v>
      </c>
      <c r="E38" s="27">
        <v>0.16041670035299999</v>
      </c>
      <c r="F38" s="27">
        <v>0.17387566151261669</v>
      </c>
      <c r="G38" s="2"/>
    </row>
    <row r="39" spans="1:7" ht="15.75">
      <c r="A39" s="7" t="s">
        <v>82</v>
      </c>
      <c r="B39" s="25" t="s">
        <v>136</v>
      </c>
      <c r="C39" s="26" t="s">
        <v>131</v>
      </c>
      <c r="D39" s="19">
        <f t="shared" si="0"/>
        <v>20904.874484966982</v>
      </c>
      <c r="E39" s="27">
        <v>0.3908111338695</v>
      </c>
      <c r="F39" s="27">
        <v>0.42360018800115107</v>
      </c>
      <c r="G39" s="12">
        <f>25982.279295+83321.73308</f>
        <v>109304.012375</v>
      </c>
    </row>
    <row r="40" spans="1:6" ht="31.5">
      <c r="A40" s="7" t="s">
        <v>137</v>
      </c>
      <c r="B40" s="25" t="s">
        <v>138</v>
      </c>
      <c r="C40" s="26" t="s">
        <v>131</v>
      </c>
      <c r="D40" s="19">
        <f t="shared" si="0"/>
        <v>265.79487506791196</v>
      </c>
      <c r="E40" s="27">
        <v>0.004968965327999999</v>
      </c>
      <c r="F40" s="27">
        <v>0.0053858615190192</v>
      </c>
    </row>
    <row r="41" spans="1:6" ht="31.5">
      <c r="A41" s="7" t="s">
        <v>139</v>
      </c>
      <c r="B41" s="25" t="s">
        <v>140</v>
      </c>
      <c r="C41" s="26" t="s">
        <v>131</v>
      </c>
      <c r="D41" s="19">
        <f t="shared" si="0"/>
        <v>960.1003277239527</v>
      </c>
      <c r="E41" s="27">
        <v>0.0179488232745</v>
      </c>
      <c r="F41" s="27">
        <v>0.01945472954723055</v>
      </c>
    </row>
    <row r="42" spans="1:6" ht="31.5">
      <c r="A42" s="7" t="s">
        <v>141</v>
      </c>
      <c r="B42" s="25" t="s">
        <v>142</v>
      </c>
      <c r="C42" s="26" t="s">
        <v>131</v>
      </c>
      <c r="D42" s="19">
        <f t="shared" si="0"/>
        <v>5760.6019663437155</v>
      </c>
      <c r="E42" s="27">
        <v>0.10769293964699998</v>
      </c>
      <c r="F42" s="27">
        <v>0.1167283772833833</v>
      </c>
    </row>
    <row r="43" spans="1:6" ht="15.75">
      <c r="A43" s="7" t="s">
        <v>143</v>
      </c>
      <c r="B43" s="25" t="s">
        <v>144</v>
      </c>
      <c r="C43" s="26" t="s">
        <v>131</v>
      </c>
      <c r="D43" s="19">
        <f t="shared" si="0"/>
        <v>10431.432993700582</v>
      </c>
      <c r="E43" s="27">
        <v>0.19501289802449998</v>
      </c>
      <c r="F43" s="27">
        <v>0.21137448016875554</v>
      </c>
    </row>
    <row r="44" spans="1:6" ht="15.75">
      <c r="A44" s="7" t="s">
        <v>145</v>
      </c>
      <c r="B44" s="25" t="s">
        <v>146</v>
      </c>
      <c r="C44" s="26" t="s">
        <v>131</v>
      </c>
      <c r="D44" s="19">
        <f t="shared" si="0"/>
        <v>19063.79082920206</v>
      </c>
      <c r="E44" s="27">
        <v>0.3563925588345</v>
      </c>
      <c r="F44" s="27">
        <v>0.38629389452071455</v>
      </c>
    </row>
    <row r="45" spans="1:6" ht="15.75">
      <c r="A45" s="7" t="s">
        <v>147</v>
      </c>
      <c r="B45" s="25" t="s">
        <v>148</v>
      </c>
      <c r="C45" s="26" t="s">
        <v>131</v>
      </c>
      <c r="D45" s="19">
        <f t="shared" si="0"/>
        <v>2520.091561654463</v>
      </c>
      <c r="E45" s="27">
        <v>0.0471124493655</v>
      </c>
      <c r="F45" s="27">
        <v>0.051065183867265454</v>
      </c>
    </row>
    <row r="46" spans="1:6" ht="15.75">
      <c r="A46" s="7" t="s">
        <v>149</v>
      </c>
      <c r="B46" s="25" t="s">
        <v>14</v>
      </c>
      <c r="C46" s="26" t="s">
        <v>131</v>
      </c>
      <c r="D46" s="19">
        <f t="shared" si="0"/>
        <v>41464.418802888664</v>
      </c>
      <c r="E46" s="27">
        <v>0.7751664110325</v>
      </c>
      <c r="F46" s="27">
        <v>0.8402028729181268</v>
      </c>
    </row>
    <row r="47" spans="1:6" ht="31.5">
      <c r="A47" s="7" t="s">
        <v>150</v>
      </c>
      <c r="B47" s="25" t="s">
        <v>151</v>
      </c>
      <c r="C47" s="26" t="s">
        <v>131</v>
      </c>
      <c r="D47" s="19">
        <f t="shared" si="0"/>
        <v>4313.250871689963</v>
      </c>
      <c r="E47" s="27">
        <v>0.08063509135349999</v>
      </c>
      <c r="F47" s="27">
        <v>0.08740037551805864</v>
      </c>
    </row>
    <row r="48" spans="1:6" ht="31.5">
      <c r="A48" s="7" t="s">
        <v>152</v>
      </c>
      <c r="B48" s="25" t="s">
        <v>153</v>
      </c>
      <c r="C48" s="26" t="s">
        <v>131</v>
      </c>
      <c r="D48" s="19">
        <f t="shared" si="0"/>
        <v>9389.048596064642</v>
      </c>
      <c r="E48" s="27">
        <v>0.17552579569049997</v>
      </c>
      <c r="F48" s="27">
        <v>0.19025240994893294</v>
      </c>
    </row>
    <row r="49" spans="1:6" ht="31.5">
      <c r="A49" s="7" t="s">
        <v>154</v>
      </c>
      <c r="B49" s="25" t="s">
        <v>155</v>
      </c>
      <c r="C49" s="26" t="s">
        <v>131</v>
      </c>
      <c r="D49" s="19">
        <f t="shared" si="0"/>
        <v>3430.176082177012</v>
      </c>
      <c r="E49" s="27">
        <v>0.0641262402705</v>
      </c>
      <c r="F49" s="27">
        <v>0.06950643182919496</v>
      </c>
    </row>
    <row r="50" spans="1:6" ht="31.5">
      <c r="A50" s="7" t="s">
        <v>156</v>
      </c>
      <c r="B50" s="25" t="s">
        <v>157</v>
      </c>
      <c r="C50" s="26" t="s">
        <v>131</v>
      </c>
      <c r="D50" s="19">
        <f t="shared" si="0"/>
        <v>6639.075540618304</v>
      </c>
      <c r="E50" s="27">
        <v>0.12411577222049998</v>
      </c>
      <c r="F50" s="27">
        <v>0.13452908550979994</v>
      </c>
    </row>
    <row r="51" spans="1:6" ht="15.75">
      <c r="A51" s="7" t="s">
        <v>158</v>
      </c>
      <c r="B51" s="25" t="s">
        <v>161</v>
      </c>
      <c r="C51" s="26" t="s">
        <v>131</v>
      </c>
      <c r="D51" s="19">
        <f t="shared" si="0"/>
        <v>1349.709721933212</v>
      </c>
      <c r="E51" s="27">
        <v>0.025232468494499994</v>
      </c>
      <c r="F51" s="27">
        <v>0.027349472601188547</v>
      </c>
    </row>
    <row r="52" spans="1:6" ht="31.5">
      <c r="A52" s="7" t="s">
        <v>159</v>
      </c>
      <c r="B52" s="25" t="s">
        <v>163</v>
      </c>
      <c r="C52" s="26" t="s">
        <v>131</v>
      </c>
      <c r="D52" s="19">
        <f t="shared" si="0"/>
        <v>17246.01202983922</v>
      </c>
      <c r="E52" s="27">
        <v>0.32240966196449994</v>
      </c>
      <c r="F52" s="27">
        <v>0.34945983260332153</v>
      </c>
    </row>
    <row r="53" spans="1:6" ht="15.75">
      <c r="A53" s="7" t="s">
        <v>160</v>
      </c>
      <c r="B53" s="25" t="s">
        <v>166</v>
      </c>
      <c r="C53" s="26" t="s">
        <v>167</v>
      </c>
      <c r="D53" s="19">
        <f t="shared" si="0"/>
        <v>17085.74632504333</v>
      </c>
      <c r="E53" s="27">
        <v>0.31941353673749995</v>
      </c>
      <c r="F53" s="27">
        <v>0.34621233246977623</v>
      </c>
    </row>
    <row r="54" spans="1:6" ht="15.75">
      <c r="A54" s="7" t="s">
        <v>162</v>
      </c>
      <c r="B54" s="25" t="s">
        <v>169</v>
      </c>
      <c r="C54" s="26" t="s">
        <v>6</v>
      </c>
      <c r="D54" s="19">
        <f t="shared" si="0"/>
        <v>3837.174484624752</v>
      </c>
      <c r="E54" s="27">
        <v>0.07173496842899998</v>
      </c>
      <c r="F54" s="27">
        <v>0.07775353228019309</v>
      </c>
    </row>
    <row r="55" spans="1:6" ht="31.5">
      <c r="A55" s="7" t="s">
        <v>164</v>
      </c>
      <c r="B55" s="25" t="s">
        <v>236</v>
      </c>
      <c r="C55" s="26" t="s">
        <v>6</v>
      </c>
      <c r="D55" s="19">
        <f t="shared" si="0"/>
        <v>16629.688212067093</v>
      </c>
      <c r="E55" s="27">
        <v>0.3108876501855</v>
      </c>
      <c r="F55" s="27">
        <v>0.3369711240360635</v>
      </c>
    </row>
    <row r="56" spans="1:6" ht="15.75">
      <c r="A56" s="7" t="s">
        <v>165</v>
      </c>
      <c r="B56" s="25" t="s">
        <v>170</v>
      </c>
      <c r="C56" s="26" t="s">
        <v>171</v>
      </c>
      <c r="D56" s="19">
        <f t="shared" si="0"/>
        <v>5056.496522790388</v>
      </c>
      <c r="E56" s="27">
        <v>0.09452987344649999</v>
      </c>
      <c r="F56" s="27">
        <v>0.10246092982866135</v>
      </c>
    </row>
    <row r="57" spans="1:6" ht="15.75">
      <c r="A57" s="7" t="s">
        <v>168</v>
      </c>
      <c r="B57" s="25" t="s">
        <v>172</v>
      </c>
      <c r="C57" s="26" t="s">
        <v>171</v>
      </c>
      <c r="D57" s="19">
        <f t="shared" si="0"/>
        <v>2162.6906741137295</v>
      </c>
      <c r="E57" s="27">
        <v>0.040430933711999996</v>
      </c>
      <c r="F57" s="27">
        <v>0.043823089050436796</v>
      </c>
    </row>
    <row r="58" spans="1:6" ht="15.75">
      <c r="A58" s="14" t="s">
        <v>173</v>
      </c>
      <c r="B58" s="30" t="s">
        <v>174</v>
      </c>
      <c r="C58" s="31"/>
      <c r="D58" s="18"/>
      <c r="E58" s="32"/>
      <c r="F58" s="27"/>
    </row>
    <row r="59" spans="1:6" ht="31.5">
      <c r="A59" s="7" t="s">
        <v>175</v>
      </c>
      <c r="B59" s="33" t="s">
        <v>176</v>
      </c>
      <c r="C59" s="31"/>
      <c r="D59" s="18"/>
      <c r="E59" s="32"/>
      <c r="F59" s="27"/>
    </row>
    <row r="60" spans="1:6" ht="31.5">
      <c r="A60" s="7" t="s">
        <v>177</v>
      </c>
      <c r="B60" s="33" t="s">
        <v>8</v>
      </c>
      <c r="C60" s="31" t="s">
        <v>178</v>
      </c>
      <c r="D60" s="19">
        <f aca="true" t="shared" si="1" ref="D60:D67">E60*E$2*5+F60*E$2*7</f>
        <v>9501.210687004947</v>
      </c>
      <c r="E60" s="27">
        <v>0.1776226365</v>
      </c>
      <c r="F60" s="27">
        <v>0.19252517570235</v>
      </c>
    </row>
    <row r="61" spans="1:6" ht="31.5">
      <c r="A61" s="7" t="s">
        <v>179</v>
      </c>
      <c r="B61" s="33" t="s">
        <v>180</v>
      </c>
      <c r="C61" s="31" t="s">
        <v>11</v>
      </c>
      <c r="D61" s="19">
        <f t="shared" si="1"/>
        <v>17986.5686590471</v>
      </c>
      <c r="E61" s="27">
        <v>0.3362541735</v>
      </c>
      <c r="F61" s="27">
        <v>0.36446589865665</v>
      </c>
    </row>
    <row r="62" spans="1:22" s="6" customFormat="1" ht="26.25" customHeight="1">
      <c r="A62" s="7" t="s">
        <v>181</v>
      </c>
      <c r="B62" s="33" t="s">
        <v>182</v>
      </c>
      <c r="C62" s="31" t="s">
        <v>10</v>
      </c>
      <c r="D62" s="19">
        <f t="shared" si="1"/>
        <v>4601.215238360886</v>
      </c>
      <c r="E62" s="27">
        <v>0.08601850949999999</v>
      </c>
      <c r="F62" s="27">
        <v>0.09323546244705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6" ht="15.75">
      <c r="A63" s="7" t="s">
        <v>183</v>
      </c>
      <c r="B63" s="33" t="s">
        <v>13</v>
      </c>
      <c r="C63" s="31" t="s">
        <v>10</v>
      </c>
      <c r="D63" s="19">
        <f t="shared" si="1"/>
        <v>9441.454644948311</v>
      </c>
      <c r="E63" s="27">
        <v>0.17650551299999998</v>
      </c>
      <c r="F63" s="27">
        <v>0.1913143255407</v>
      </c>
    </row>
    <row r="64" spans="1:6" ht="15.75">
      <c r="A64" s="7" t="s">
        <v>184</v>
      </c>
      <c r="B64" s="33" t="s">
        <v>120</v>
      </c>
      <c r="C64" s="31" t="s">
        <v>131</v>
      </c>
      <c r="D64" s="19">
        <f t="shared" si="1"/>
        <v>2449.99772432203</v>
      </c>
      <c r="E64" s="27">
        <v>0.0458020635</v>
      </c>
      <c r="F64" s="27">
        <v>0.04964485662765</v>
      </c>
    </row>
    <row r="65" spans="1:6" ht="31.5">
      <c r="A65" s="7" t="s">
        <v>185</v>
      </c>
      <c r="B65" s="33" t="s">
        <v>186</v>
      </c>
      <c r="C65" s="31" t="s">
        <v>131</v>
      </c>
      <c r="D65" s="19">
        <f t="shared" si="1"/>
        <v>12907.305084233134</v>
      </c>
      <c r="E65" s="27">
        <v>0.24129867599999996</v>
      </c>
      <c r="F65" s="27">
        <v>0.2615436349164</v>
      </c>
    </row>
    <row r="66" spans="1:6" ht="15.75">
      <c r="A66" s="7" t="s">
        <v>187</v>
      </c>
      <c r="B66" s="33" t="s">
        <v>188</v>
      </c>
      <c r="C66" s="31" t="s">
        <v>9</v>
      </c>
      <c r="D66" s="19">
        <f t="shared" si="1"/>
        <v>2629.2658504919345</v>
      </c>
      <c r="E66" s="27">
        <v>0.04915343399999999</v>
      </c>
      <c r="F66" s="27">
        <v>0.05327740711259999</v>
      </c>
    </row>
    <row r="67" spans="1:6" ht="15.75">
      <c r="A67" s="7" t="s">
        <v>189</v>
      </c>
      <c r="B67" s="33" t="s">
        <v>190</v>
      </c>
      <c r="C67" s="31" t="s">
        <v>7</v>
      </c>
      <c r="D67" s="19">
        <f t="shared" si="1"/>
        <v>2031.7054299255863</v>
      </c>
      <c r="E67" s="27">
        <v>0.037982199</v>
      </c>
      <c r="F67" s="27">
        <v>0.04116890549610001</v>
      </c>
    </row>
    <row r="68" spans="1:22" s="6" customFormat="1" ht="29.25" customHeight="1">
      <c r="A68" s="7" t="s">
        <v>71</v>
      </c>
      <c r="B68" s="33" t="s">
        <v>191</v>
      </c>
      <c r="C68" s="18" t="s">
        <v>27</v>
      </c>
      <c r="D68" s="18" t="s">
        <v>27</v>
      </c>
      <c r="E68" s="32"/>
      <c r="F68" s="2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6" ht="15.75">
      <c r="A69" s="7" t="s">
        <v>192</v>
      </c>
      <c r="B69" s="33" t="s">
        <v>193</v>
      </c>
      <c r="C69" s="31" t="s">
        <v>11</v>
      </c>
      <c r="D69" s="19">
        <f aca="true" t="shared" si="2" ref="D69:D74">E69*E$2*5+F69*E$2*7</f>
        <v>16014.61927117815</v>
      </c>
      <c r="E69" s="27">
        <v>0.29938909799999996</v>
      </c>
      <c r="F69" s="27">
        <v>0.3245078433222</v>
      </c>
    </row>
    <row r="70" spans="1:6" ht="15.75">
      <c r="A70" s="7" t="s">
        <v>194</v>
      </c>
      <c r="B70" s="33" t="s">
        <v>195</v>
      </c>
      <c r="C70" s="31" t="s">
        <v>11</v>
      </c>
      <c r="D70" s="19">
        <f t="shared" si="2"/>
        <v>38363.37900035959</v>
      </c>
      <c r="E70" s="27">
        <v>0.717193287</v>
      </c>
      <c r="F70" s="27">
        <v>0.7773658037793</v>
      </c>
    </row>
    <row r="71" spans="1:6" ht="15.75">
      <c r="A71" s="7" t="s">
        <v>196</v>
      </c>
      <c r="B71" s="33" t="s">
        <v>117</v>
      </c>
      <c r="C71" s="31" t="s">
        <v>197</v>
      </c>
      <c r="D71" s="19">
        <f t="shared" si="2"/>
        <v>3406.0943972281884</v>
      </c>
      <c r="E71" s="27">
        <v>0.0636760395</v>
      </c>
      <c r="F71" s="27">
        <v>0.06901845921405</v>
      </c>
    </row>
    <row r="72" spans="1:6" ht="15.75">
      <c r="A72" s="7" t="s">
        <v>198</v>
      </c>
      <c r="B72" s="33" t="s">
        <v>199</v>
      </c>
      <c r="C72" s="31" t="s">
        <v>9</v>
      </c>
      <c r="D72" s="19">
        <f t="shared" si="2"/>
        <v>1434.1450093592375</v>
      </c>
      <c r="E72" s="27">
        <v>0.026810964</v>
      </c>
      <c r="F72" s="27">
        <v>0.029060403879600002</v>
      </c>
    </row>
    <row r="73" spans="1:6" ht="15.75">
      <c r="A73" s="7" t="s">
        <v>200</v>
      </c>
      <c r="B73" s="33" t="s">
        <v>201</v>
      </c>
      <c r="C73" s="31" t="s">
        <v>12</v>
      </c>
      <c r="D73" s="19">
        <f t="shared" si="2"/>
        <v>16970.715944084302</v>
      </c>
      <c r="E73" s="27">
        <v>0.3172630739999999</v>
      </c>
      <c r="F73" s="27">
        <v>0.3438814459085999</v>
      </c>
    </row>
    <row r="74" spans="1:22" s="6" customFormat="1" ht="15.75">
      <c r="A74" s="7" t="s">
        <v>202</v>
      </c>
      <c r="B74" s="33" t="s">
        <v>203</v>
      </c>
      <c r="C74" s="31" t="s">
        <v>11</v>
      </c>
      <c r="D74" s="19">
        <f t="shared" si="2"/>
        <v>717.0725046796188</v>
      </c>
      <c r="E74" s="27">
        <v>0.013405482</v>
      </c>
      <c r="F74" s="27">
        <v>0.014530201939800001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6" ht="15.75">
      <c r="A75" s="14" t="s">
        <v>204</v>
      </c>
      <c r="B75" s="17" t="s">
        <v>205</v>
      </c>
      <c r="C75" s="18" t="s">
        <v>27</v>
      </c>
      <c r="D75" s="18" t="s">
        <v>27</v>
      </c>
      <c r="E75" s="27"/>
      <c r="F75" s="27"/>
    </row>
    <row r="76" spans="1:6" ht="15.75">
      <c r="A76" s="7" t="s">
        <v>65</v>
      </c>
      <c r="B76" s="20" t="s">
        <v>2</v>
      </c>
      <c r="C76" s="21" t="s">
        <v>206</v>
      </c>
      <c r="D76" s="19">
        <f>E76*E$2*5+F76*E$2*7</f>
        <v>589.4335988466464</v>
      </c>
      <c r="E76" s="27">
        <v>0.011019306203999999</v>
      </c>
      <c r="F76" s="27">
        <v>0.0119438259945156</v>
      </c>
    </row>
    <row r="77" spans="1:6" ht="15.75">
      <c r="A77" s="7" t="s">
        <v>207</v>
      </c>
      <c r="B77" s="34" t="s">
        <v>3</v>
      </c>
      <c r="C77" s="31" t="s">
        <v>131</v>
      </c>
      <c r="D77" s="19">
        <f>E77*E$2*5+F77*E$2*7</f>
        <v>1778.041031395171</v>
      </c>
      <c r="E77" s="27">
        <v>0.0332400097425</v>
      </c>
      <c r="F77" s="27">
        <v>0.03602884655989575</v>
      </c>
    </row>
    <row r="78" spans="1:6" ht="31.5">
      <c r="A78" s="14" t="s">
        <v>208</v>
      </c>
      <c r="B78" s="22" t="s">
        <v>209</v>
      </c>
      <c r="C78" s="18" t="s">
        <v>27</v>
      </c>
      <c r="D78" s="18" t="s">
        <v>27</v>
      </c>
      <c r="E78" s="28"/>
      <c r="F78" s="29"/>
    </row>
    <row r="79" spans="1:6" ht="31.5">
      <c r="A79" s="7" t="s">
        <v>66</v>
      </c>
      <c r="B79" s="35" t="s">
        <v>210</v>
      </c>
      <c r="C79" s="31" t="s">
        <v>211</v>
      </c>
      <c r="D79" s="19">
        <f>E79*E$2*5+F79*E$2*7</f>
        <v>1251.530544834161</v>
      </c>
      <c r="E79" s="28">
        <v>0.023397034583999998</v>
      </c>
      <c r="F79" s="29">
        <v>0.0253600457855976</v>
      </c>
    </row>
    <row r="80" spans="1:22" s="6" customFormat="1" ht="31.5">
      <c r="A80" s="7" t="s">
        <v>212</v>
      </c>
      <c r="B80" s="35" t="s">
        <v>213</v>
      </c>
      <c r="C80" s="36" t="s">
        <v>206</v>
      </c>
      <c r="D80" s="19">
        <f>E80*E$2*5+F80*E$2*7</f>
        <v>3337.434704905115</v>
      </c>
      <c r="E80" s="27">
        <v>0.062392464598499994</v>
      </c>
      <c r="F80" s="27">
        <v>0.06762719237831415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6" ht="15.75">
      <c r="A81" s="7" t="s">
        <v>73</v>
      </c>
      <c r="B81" s="35" t="s">
        <v>214</v>
      </c>
      <c r="C81" s="31" t="s">
        <v>131</v>
      </c>
      <c r="D81" s="19">
        <f>E81*E$2*5+F81*E$2*7</f>
        <v>3724.6538574321085</v>
      </c>
      <c r="E81" s="27">
        <v>0.06963142487849998</v>
      </c>
      <c r="F81" s="27">
        <v>0.07547350142580614</v>
      </c>
    </row>
    <row r="82" spans="1:6" ht="15.75">
      <c r="A82" s="14" t="s">
        <v>215</v>
      </c>
      <c r="B82" s="22" t="s">
        <v>216</v>
      </c>
      <c r="C82" s="18" t="s">
        <v>27</v>
      </c>
      <c r="D82" s="18" t="s">
        <v>27</v>
      </c>
      <c r="E82" s="32"/>
      <c r="F82" s="27"/>
    </row>
    <row r="83" spans="1:6" ht="31.5">
      <c r="A83" s="7" t="s">
        <v>67</v>
      </c>
      <c r="B83" s="33" t="s">
        <v>217</v>
      </c>
      <c r="C83" s="36" t="s">
        <v>5</v>
      </c>
      <c r="D83" s="19">
        <f>E83*E$2*5+F83*E$2*7</f>
        <v>42480.570298061735</v>
      </c>
      <c r="E83" s="27">
        <v>0.7941630961499999</v>
      </c>
      <c r="F83" s="27">
        <v>0.860793379916985</v>
      </c>
    </row>
    <row r="84" spans="1:6" ht="31.5">
      <c r="A84" s="7" t="s">
        <v>218</v>
      </c>
      <c r="B84" s="33" t="s">
        <v>219</v>
      </c>
      <c r="C84" s="36" t="s">
        <v>10</v>
      </c>
      <c r="D84" s="19">
        <f>E84*E$2*5+F84*E$2*7</f>
        <v>16964.74033987864</v>
      </c>
      <c r="E84" s="27">
        <v>0.31715136164999996</v>
      </c>
      <c r="F84" s="27">
        <v>0.343760360892435</v>
      </c>
    </row>
    <row r="85" spans="1:6" ht="15.75">
      <c r="A85" s="7" t="s">
        <v>74</v>
      </c>
      <c r="B85" s="33" t="s">
        <v>220</v>
      </c>
      <c r="C85" s="36" t="s">
        <v>6</v>
      </c>
      <c r="D85" s="19">
        <f>E85*E$2*5+F85*E$2*7</f>
        <v>3226.8262710582835</v>
      </c>
      <c r="E85" s="27">
        <v>0.06032466899999999</v>
      </c>
      <c r="F85" s="27">
        <v>0.0653859087291</v>
      </c>
    </row>
    <row r="86" spans="1:22" s="6" customFormat="1" ht="15.75">
      <c r="A86" s="7" t="s">
        <v>122</v>
      </c>
      <c r="B86" s="33" t="s">
        <v>221</v>
      </c>
      <c r="C86" s="36" t="s">
        <v>12</v>
      </c>
      <c r="D86" s="19">
        <f>E86*E$2*5+F86*E$2*7</f>
        <v>1541.7058850611797</v>
      </c>
      <c r="E86" s="27">
        <v>0.028821786299999996</v>
      </c>
      <c r="F86" s="27">
        <v>0.031239934170569996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15.75">
      <c r="A87" s="7" t="s">
        <v>124</v>
      </c>
      <c r="B87" s="34" t="s">
        <v>222</v>
      </c>
      <c r="C87" s="26" t="s">
        <v>79</v>
      </c>
      <c r="D87" s="19">
        <f>E87*E$2*5+F87*E$2*7</f>
        <v>645.3652542116567</v>
      </c>
      <c r="E87" s="27">
        <v>0.012064933799999998</v>
      </c>
      <c r="F87" s="27">
        <v>0.01307718174582</v>
      </c>
    </row>
    <row r="88" spans="1:6" ht="31.5" customHeight="1">
      <c r="A88" s="7" t="s">
        <v>77</v>
      </c>
      <c r="B88" s="33" t="s">
        <v>223</v>
      </c>
      <c r="C88" s="18" t="s">
        <v>27</v>
      </c>
      <c r="D88" s="18" t="s">
        <v>27</v>
      </c>
      <c r="E88" s="32"/>
      <c r="F88" s="27"/>
    </row>
    <row r="89" spans="1:6" ht="15.75">
      <c r="A89" s="7" t="s">
        <v>224</v>
      </c>
      <c r="B89" s="34" t="s">
        <v>225</v>
      </c>
      <c r="C89" s="31" t="s">
        <v>79</v>
      </c>
      <c r="D89" s="19">
        <f>E89*E$2*5+F89*E$2*7</f>
        <v>197.1949387868951</v>
      </c>
      <c r="E89" s="27">
        <v>0.0036865075499999994</v>
      </c>
      <c r="F89" s="27">
        <v>0.003995805533445</v>
      </c>
    </row>
    <row r="90" spans="1:6" ht="15.75">
      <c r="A90" s="7" t="s">
        <v>226</v>
      </c>
      <c r="B90" s="37" t="s">
        <v>237</v>
      </c>
      <c r="C90" s="36" t="s">
        <v>79</v>
      </c>
      <c r="D90" s="19">
        <f>E90*E$2*5+F90*E$2*7</f>
        <v>29.878021028317445</v>
      </c>
      <c r="E90" s="27">
        <v>0.00055856175</v>
      </c>
      <c r="F90" s="27">
        <v>0.000605425080825</v>
      </c>
    </row>
    <row r="91" spans="1:6" ht="15.75">
      <c r="A91" s="7" t="s">
        <v>227</v>
      </c>
      <c r="B91" s="34" t="s">
        <v>228</v>
      </c>
      <c r="C91" s="31" t="s">
        <v>79</v>
      </c>
      <c r="D91" s="19">
        <f>E91*E$2*5+F91*E$2*7</f>
        <v>167.3169177585777</v>
      </c>
      <c r="E91" s="27">
        <v>0.0031279458</v>
      </c>
      <c r="F91" s="27">
        <v>0.00339038045262</v>
      </c>
    </row>
    <row r="92" spans="1:6" ht="15.75">
      <c r="A92" s="7" t="s">
        <v>229</v>
      </c>
      <c r="B92" s="34" t="s">
        <v>230</v>
      </c>
      <c r="C92" s="31" t="s">
        <v>79</v>
      </c>
      <c r="D92" s="19">
        <f>E92*E$2*5+F92*E$2*7</f>
        <v>5.975604205663489</v>
      </c>
      <c r="E92" s="27">
        <v>0.00011171235</v>
      </c>
      <c r="F92" s="27">
        <v>0.00012108501616500001</v>
      </c>
    </row>
    <row r="93" spans="1:6" ht="15.75">
      <c r="A93" s="7" t="s">
        <v>239</v>
      </c>
      <c r="B93" s="24" t="s">
        <v>238</v>
      </c>
      <c r="C93" s="26" t="s">
        <v>79</v>
      </c>
      <c r="D93" s="19">
        <f>E93*E$2*5+F93*E$2*7</f>
        <v>29.878021028317445</v>
      </c>
      <c r="E93" s="27">
        <v>0.00055856175</v>
      </c>
      <c r="F93" s="27">
        <v>0.000605425080825</v>
      </c>
    </row>
    <row r="94" spans="1:6" ht="15.75">
      <c r="A94" s="14" t="s">
        <v>231</v>
      </c>
      <c r="B94" s="22" t="s">
        <v>232</v>
      </c>
      <c r="C94" s="1" t="s">
        <v>27</v>
      </c>
      <c r="D94" s="18" t="s">
        <v>27</v>
      </c>
      <c r="E94" s="27"/>
      <c r="F94" s="27"/>
    </row>
    <row r="95" spans="1:6" ht="15.75">
      <c r="A95" s="7" t="s">
        <v>69</v>
      </c>
      <c r="B95" s="34" t="s">
        <v>233</v>
      </c>
      <c r="C95" s="31" t="s">
        <v>4</v>
      </c>
      <c r="D95" s="19">
        <f>E95*E$2*5+F95*E$2*7</f>
        <v>52884.097220121876</v>
      </c>
      <c r="E95" s="27">
        <v>0.9886542974999999</v>
      </c>
      <c r="F95" s="27">
        <v>1.07160239306025</v>
      </c>
    </row>
    <row r="96" spans="1:6" ht="15.75">
      <c r="A96" s="7" t="s">
        <v>234</v>
      </c>
      <c r="B96" s="34" t="s">
        <v>1</v>
      </c>
      <c r="C96" s="18" t="s">
        <v>27</v>
      </c>
      <c r="D96" s="19">
        <f>E96*E$2*5+F96*E$2*7</f>
        <v>73225.05393620039</v>
      </c>
      <c r="E96" s="27">
        <v>1.3689231369</v>
      </c>
      <c r="F96" s="27">
        <v>1.48377578808591</v>
      </c>
    </row>
    <row r="97" spans="1:22" s="6" customFormat="1" ht="15.75">
      <c r="A97" s="7" t="s">
        <v>75</v>
      </c>
      <c r="B97" s="34" t="s">
        <v>235</v>
      </c>
      <c r="C97" s="1"/>
      <c r="D97" s="19">
        <f>E97*E$2*5+F97*E$2*7</f>
        <v>46809.89554506494</v>
      </c>
      <c r="E97" s="27">
        <v>0.8750986937249999</v>
      </c>
      <c r="F97" s="27">
        <v>0.9485194741285276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6" ht="15.75">
      <c r="A98" s="7"/>
      <c r="B98" s="4" t="s">
        <v>83</v>
      </c>
      <c r="C98" s="1" t="s">
        <v>33</v>
      </c>
      <c r="D98" s="8">
        <f>SUM(D29:D57)+SUM(D60:D67)+SUM(D69:D74)+SUM(D76:D77)+SUM(D79:D81)+SUM(D83:D87)+SUM(D89:D93)+SUM(D95:D97)</f>
        <v>668173.7171723798</v>
      </c>
      <c r="E98" s="23">
        <f>SUM(E29:E57)+SUM(E60:E67)+SUM(E69:E74)+SUM(E76:E77)+SUM(E79:E81)+SUM(E83:E87)+SUM(E89:E93)+SUM(E95:E97)</f>
        <v>12.4913320200855</v>
      </c>
      <c r="F98" s="23">
        <f>SUM(F29:F57)+SUM(F60:F67)+SUM(F69:F74)+SUM(F76:F77)+SUM(F79:F81)+SUM(F83:F87)+SUM(F89:F93)+SUM(F95:F97)</f>
        <v>13.539354776570674</v>
      </c>
    </row>
    <row r="99" spans="1:4" ht="15.75">
      <c r="A99" s="41" t="s">
        <v>85</v>
      </c>
      <c r="B99" s="41"/>
      <c r="C99" s="41"/>
      <c r="D99" s="41"/>
    </row>
    <row r="100" spans="1:4" ht="15.75">
      <c r="A100" s="7" t="s">
        <v>86</v>
      </c>
      <c r="B100" s="1" t="s">
        <v>87</v>
      </c>
      <c r="C100" s="1" t="s">
        <v>88</v>
      </c>
      <c r="D100" s="39">
        <v>6</v>
      </c>
    </row>
    <row r="101" spans="1:4" ht="15.75">
      <c r="A101" s="7" t="s">
        <v>89</v>
      </c>
      <c r="B101" s="1" t="s">
        <v>90</v>
      </c>
      <c r="C101" s="1" t="s">
        <v>88</v>
      </c>
      <c r="D101" s="39">
        <v>5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1</v>
      </c>
    </row>
    <row r="103" spans="1:4" ht="15.75">
      <c r="A103" s="7" t="s">
        <v>93</v>
      </c>
      <c r="B103" s="1" t="s">
        <v>94</v>
      </c>
      <c r="C103" s="1" t="s">
        <v>33</v>
      </c>
      <c r="D103" s="13">
        <v>-23199.5</v>
      </c>
    </row>
    <row r="104" spans="1:4" ht="15.75">
      <c r="A104" s="41" t="s">
        <v>95</v>
      </c>
      <c r="B104" s="41"/>
      <c r="C104" s="41"/>
      <c r="D104" s="41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41" t="s">
        <v>103</v>
      </c>
      <c r="B111" s="41"/>
      <c r="C111" s="41"/>
      <c r="D111" s="41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41" t="s">
        <v>109</v>
      </c>
      <c r="B116" s="41"/>
      <c r="C116" s="41"/>
      <c r="D116" s="41"/>
    </row>
    <row r="117" spans="1:4" ht="15.75">
      <c r="A117" s="7" t="s">
        <v>110</v>
      </c>
      <c r="B117" s="1" t="s">
        <v>111</v>
      </c>
      <c r="C117" s="1" t="s">
        <v>88</v>
      </c>
      <c r="D117" s="1">
        <v>11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7" t="s">
        <v>114</v>
      </c>
      <c r="B119" s="1" t="s">
        <v>115</v>
      </c>
      <c r="C119" s="1" t="s">
        <v>33</v>
      </c>
      <c r="D119" s="38">
        <v>61300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2017-04-03T08:42:44Z</cp:lastPrinted>
  <dcterms:created xsi:type="dcterms:W3CDTF">2010-07-19T21:32:50Z</dcterms:created>
  <dcterms:modified xsi:type="dcterms:W3CDTF">2023-03-20T12:31:32Z</dcterms:modified>
  <cp:category/>
  <cp:version/>
  <cp:contentType/>
  <cp:contentStatus/>
</cp:coreProperties>
</file>