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Лист1!$A$1:$D$113</definedName>
  </definedNames>
  <calcPr calcId="162913"/>
</workbook>
</file>

<file path=xl/calcChain.xml><?xml version="1.0" encoding="utf-8"?>
<calcChain xmlns="http://schemas.openxmlformats.org/spreadsheetml/2006/main">
  <c r="E16" i="1" l="1"/>
  <c r="D92" i="1" l="1"/>
  <c r="D91" i="1"/>
  <c r="D90" i="1"/>
  <c r="D89" i="1"/>
  <c r="D87" i="1"/>
  <c r="D86" i="1"/>
  <c r="D85" i="1"/>
  <c r="D83" i="1"/>
  <c r="D82" i="1"/>
  <c r="D81" i="1"/>
  <c r="D80" i="1"/>
  <c r="D79" i="1"/>
  <c r="D77" i="1"/>
  <c r="D76" i="1"/>
  <c r="D75" i="1"/>
  <c r="D73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5" i="1"/>
  <c r="D14" i="1"/>
  <c r="D13" i="1"/>
  <c r="E92" i="1" l="1"/>
  <c r="F92" i="1"/>
  <c r="D11" i="1" l="1"/>
  <c r="D10" i="1"/>
  <c r="D9" i="1"/>
  <c r="D96" i="1" l="1"/>
  <c r="D12" i="1" l="1"/>
  <c r="D17" i="1" l="1"/>
  <c r="D16" i="1" l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<sst xmlns="http://schemas.openxmlformats.org/spreadsheetml/2006/main" count="349" uniqueCount="237">
  <si>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</si>
  <si>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</si>
  <si>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</si>
  <si>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</si>
  <si>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</si>
  <si>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</si>
  <si>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</si>
  <si>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</si>
  <si>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</si>
  <si>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</si>
  <si>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</si>
  <si>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</si>
  <si>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</si>
  <si>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</si>
  <si>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</si>
  <si>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</si>
  <si>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</si>
  <si>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</si>
  <si>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</si>
  <si>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</si>
  <si>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</si>
  <si>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</si>
  <si>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</si>
  <si>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</si>
  <si>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</si>
  <si>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</si>
  <si>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</si>
  <si>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</si>
  <si>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</si>
  <si>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</si>
  <si>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</si>
  <si>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</si>
  <si>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</si>
  <si>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</si>
  <si>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</si>
  <si>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</si>
  <si>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</si>
  <si>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</si>
  <si>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</si>
  <si>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</si>
  <si>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</si>
  <si>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</si>
  <si>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</si>
  <si>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</si>
  <si>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</si>
  <si>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</si>
  <si>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</si>
  <si>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</si>
  <si>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</si>
  <si>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</si>
  <si>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</si>
  <si>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</si>
  <si>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</si>
  <si>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</si>
  <si>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</si>
  <si>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</si>
  <si>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</si>
  <si>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</si>
  <si>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</si>
  <si>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</si>
  <si>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</si>
  <si>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</si>
  <si>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</si>
  <si>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</si>
  <si>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</si>
  <si>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</si>
  <si>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</si>
  <si>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</si>
  <si>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</si>
  <si>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</si>
  <si>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</si>
  <si>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</si>
  <si>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</si>
  <si>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</si>
  <si>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</si>
  <si>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</si>
  <si>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</si>
  <si>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</si>
  <si>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</si>
  <si>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</si>
  <si>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</si>
  <si>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</si>
  <si>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</si>
  <si>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</si>
  <si>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</si>
  <si>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</si>
  <si>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</si>
  <si>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</si>
  <si>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</si>
  <si>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</si>
  <si>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</si>
  <si>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</si>
  <si>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</si>
  <si>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</si>
  <si>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</si>
  <si>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</si>
  <si>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</si>
  <si>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</si>
  <si>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</si>
  <si>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</si>
  <si>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</si>
  <si>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</si>
  <si>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</si>
  <si>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</si>
  <si>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</si>
  <si>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</si>
  <si>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</si>
  <si>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</si>
  <si>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</si>
  <si>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</si>
  <si>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</si>
  <si>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</si>
  <si>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</si>
  <si>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</si>
  <si>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</si>
  <si>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</si>
  <si>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</si>
  <si>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</si>
  <si>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экономист</t>
  </si>
  <si>
    <t>Мехуборка (асфальт) в зимний период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</si>
  <si>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</si>
  <si>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</si>
  <si>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</si>
  <si>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</si>
  <si>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</si>
  <si>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</si>
  <si>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</si>
  <si>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</si>
  <si>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</si>
  <si>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</si>
  <si>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</si>
  <si>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</si>
  <si>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</si>
  <si>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</si>
  <si>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</si>
  <si>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</si>
  <si>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</si>
  <si>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</si>
  <si>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</si>
  <si>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</si>
  <si>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</si>
  <si>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</si>
  <si>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</si>
  <si>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</si>
  <si>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</si>
  <si>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</si>
  <si>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</si>
  <si>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</si>
  <si>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</si>
  <si>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</si>
  <si>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</si>
  <si>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</si>
  <si>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</si>
  <si>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</si>
  <si>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</si>
  <si>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</si>
  <si>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</si>
  <si>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</si>
  <si>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</si>
  <si>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</si>
  <si>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</si>
  <si>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</si>
  <si>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</si>
  <si>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</si>
  <si>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</si>
  <si>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</si>
  <si>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</si>
  <si>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</si>
  <si>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</si>
  <si>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</si>
  <si>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</si>
  <si>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</si>
  <si>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</si>
  <si>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</si>
  <si>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</si>
  <si>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</si>
  <si>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</si>
  <si>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</si>
  <si>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</si>
  <si>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</si>
  <si>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</si>
  <si>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</si>
  <si>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</si>
  <si>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</si>
  <si>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</si>
  <si>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</si>
  <si>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</si>
  <si>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</si>
  <si>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</si>
  <si>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</si>
  <si>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</si>
  <si>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</si>
  <si>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</si>
  <si>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</si>
  <si>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</si>
  <si>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</si>
  <si>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</si>
  <si>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</si>
  <si>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</si>
  <si>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</si>
  <si>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</si>
  <si>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</si>
  <si>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</si>
  <si>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</si>
  <si>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</si>
  <si>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</si>
  <si>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</si>
  <si>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</si>
  <si>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</si>
  <si>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</si>
  <si>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</si>
  <si>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</si>
  <si>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</si>
  <si>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</si>
  <si>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</si>
  <si>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</si>
  <si>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</si>
  <si>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</si>
  <si>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</si>
  <si>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</si>
  <si>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</si>
  <si>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</si>
  <si>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</si>
  <si>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</si>
  <si>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</si>
  <si>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</si>
  <si>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</si>
  <si>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</si>
  <si>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</si>
  <si>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</si>
  <si>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31.03.2023 г.</t>
  </si>
  <si>
    <t>01.01.2022 г.</t>
  </si>
  <si>
    <t>30.04.2022 г.</t>
  </si>
  <si>
    <t>01.01.22-30.04.22</t>
  </si>
  <si>
    <t>01.05.22-30.09.22</t>
  </si>
  <si>
    <t>не обслуживали</t>
  </si>
  <si>
    <t>Отчет об исполнении управляющей организацией ООО "ГУК "Привокзальная" договора оказания услуг выполнения работ за период 01.01.2022-30.04.2022 год по дому №47 ул. Ленина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</si>
</sst>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51;&#1077;&#1085;&#1080;&#1085;&#1072;,%20&#1076;.47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137.97999999999999</v>
          </cell>
        </row>
        <row r="24">
          <cell r="D24">
            <v>-113112.19853134907</v>
          </cell>
        </row>
        <row r="25">
          <cell r="D25">
            <v>40762.89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4">
          <cell r="HF124">
            <v>9357.6798460036443</v>
          </cell>
        </row>
        <row r="125">
          <cell r="HF125">
            <v>9420.4416057139715</v>
          </cell>
        </row>
        <row r="126">
          <cell r="HF126">
            <v>2248.3193600445597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view="pageBreakPreview" zoomScaleNormal="90" zoomScaleSheetLayoutView="100" workbookViewId="0">
      <selection activeCell="Q15" sqref="Q15"/>
    </sheetView>
  </sheetViews>
  <sheetFormatPr defaultRowHeight="15.75" x14ac:dyDescent="0.25"/>
  <cols>
    <col min="1" max="1" width="9.140625" style="12"/>
    <col min="2" max="2" width="62.42578125" style="11" customWidth="1"/>
    <col min="3" max="3" width="24.28515625" style="11" customWidth="1"/>
    <col min="4" max="4" width="62.7109375" style="11" customWidth="1"/>
    <col min="5" max="5" width="21.140625" style="11" hidden="1" customWidth="1"/>
    <col min="6" max="6" width="17.85546875" style="11" hidden="1" customWidth="1"/>
    <col min="7" max="11" width="9.140625" style="11" hidden="1" customWidth="1"/>
    <col min="12" max="12" width="9.140625" style="11" customWidth="1"/>
    <col min="13" max="22" width="9.140625" style="1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1" t="s">
        <v>0</v>
      </c>
    </row>
    <row r="2" spans="1:22" s="5" customFormat="1" ht="33.75" customHeight="1" x14ac:dyDescent="0.25">
      <c r="A2" s="32" t="s">
        <v>236</v>
      </c>
      <c r="B2" s="32"/>
      <c r="C2" s="32"/>
      <c r="D2" s="32"/>
      <c r="E2" s="11">
        <v>410.6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230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231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232</v>
      </c>
    </row>
    <row r="8" spans="1:22" ht="42.75" customHeight="1" x14ac:dyDescent="0.25">
      <c r="A8" s="33" t="s">
        <v>12</v>
      </c>
      <c r="B8" s="33"/>
      <c r="C8" s="33"/>
      <c r="D8" s="33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137.97999999999999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[1]Лист1!$D$24</f>
        <v>-113112.19853134907</v>
      </c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40762.89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21026.440811762175</v>
      </c>
    </row>
    <row r="13" spans="1:22" x14ac:dyDescent="0.25">
      <c r="A13" s="6" t="s">
        <v>22</v>
      </c>
      <c r="B13" s="13" t="s">
        <v>23</v>
      </c>
      <c r="C13" s="1" t="s">
        <v>15</v>
      </c>
      <c r="D13" s="10">
        <f>'[2]ГУК 2021'!$HF$125</f>
        <v>9420.4416057139715</v>
      </c>
    </row>
    <row r="14" spans="1:22" x14ac:dyDescent="0.25">
      <c r="A14" s="6" t="s">
        <v>24</v>
      </c>
      <c r="B14" s="13" t="s">
        <v>25</v>
      </c>
      <c r="C14" s="1" t="s">
        <v>15</v>
      </c>
      <c r="D14" s="10">
        <f>'[2]ГУК 2021'!$HF$124</f>
        <v>9357.6798460036443</v>
      </c>
    </row>
    <row r="15" spans="1:22" x14ac:dyDescent="0.25">
      <c r="A15" s="6" t="s">
        <v>26</v>
      </c>
      <c r="B15" s="13" t="s">
        <v>27</v>
      </c>
      <c r="C15" s="1" t="s">
        <v>15</v>
      </c>
      <c r="D15" s="10">
        <f>'[2]ГУК 2021'!$HF$126</f>
        <v>2248.3193600445597</v>
      </c>
    </row>
    <row r="16" spans="1:22" x14ac:dyDescent="0.25">
      <c r="A16" s="13" t="s">
        <v>28</v>
      </c>
      <c r="B16" s="13" t="s">
        <v>29</v>
      </c>
      <c r="C16" s="13" t="s">
        <v>15</v>
      </c>
      <c r="D16" s="14">
        <f>D17</f>
        <v>8660.1808117621731</v>
      </c>
      <c r="E16" s="11">
        <f>15155.31/7*4</f>
        <v>8660.1771428571428</v>
      </c>
      <c r="F16" s="9">
        <f>D16-E16</f>
        <v>3.6689050302811665E-3</v>
      </c>
    </row>
    <row r="17" spans="1:22" ht="31.5" x14ac:dyDescent="0.25">
      <c r="A17" s="13" t="s">
        <v>30</v>
      </c>
      <c r="B17" s="13" t="s">
        <v>31</v>
      </c>
      <c r="C17" s="13" t="s">
        <v>15</v>
      </c>
      <c r="D17" s="14">
        <f>D12-D25+D97+D113</f>
        <v>8660.1808117621731</v>
      </c>
    </row>
    <row r="18" spans="1:22" ht="31.5" x14ac:dyDescent="0.25">
      <c r="A18" s="13" t="s">
        <v>32</v>
      </c>
      <c r="B18" s="13" t="s">
        <v>33</v>
      </c>
      <c r="C18" s="13" t="s">
        <v>15</v>
      </c>
      <c r="D18" s="14">
        <v>0</v>
      </c>
    </row>
    <row r="19" spans="1:22" x14ac:dyDescent="0.25">
      <c r="A19" s="13" t="s">
        <v>34</v>
      </c>
      <c r="B19" s="13" t="s">
        <v>35</v>
      </c>
      <c r="C19" s="13" t="s">
        <v>15</v>
      </c>
      <c r="D19" s="14">
        <v>0</v>
      </c>
    </row>
    <row r="20" spans="1:22" x14ac:dyDescent="0.25">
      <c r="A20" s="13" t="s">
        <v>36</v>
      </c>
      <c r="B20" s="13" t="s">
        <v>37</v>
      </c>
      <c r="C20" s="13" t="s">
        <v>15</v>
      </c>
      <c r="D20" s="14">
        <v>0</v>
      </c>
    </row>
    <row r="21" spans="1:22" x14ac:dyDescent="0.25">
      <c r="A21" s="13" t="s">
        <v>38</v>
      </c>
      <c r="B21" s="13" t="s">
        <v>39</v>
      </c>
      <c r="C21" s="13" t="s">
        <v>15</v>
      </c>
      <c r="D21" s="14">
        <v>0</v>
      </c>
    </row>
    <row r="22" spans="1:22" x14ac:dyDescent="0.25">
      <c r="A22" s="13" t="s">
        <v>40</v>
      </c>
      <c r="B22" s="13" t="s">
        <v>41</v>
      </c>
      <c r="C22" s="13" t="s">
        <v>15</v>
      </c>
      <c r="D22" s="14">
        <f>D16+D10+D9</f>
        <v>-104314.03771958691</v>
      </c>
    </row>
    <row r="23" spans="1:22" x14ac:dyDescent="0.25">
      <c r="A23" s="13" t="s">
        <v>42</v>
      </c>
      <c r="B23" s="13" t="s">
        <v>43</v>
      </c>
      <c r="C23" s="13" t="s">
        <v>15</v>
      </c>
      <c r="D23" s="14">
        <v>669</v>
      </c>
    </row>
    <row r="24" spans="1:22" x14ac:dyDescent="0.25">
      <c r="A24" s="13" t="s">
        <v>44</v>
      </c>
      <c r="B24" s="13" t="s">
        <v>45</v>
      </c>
      <c r="C24" s="13" t="s">
        <v>15</v>
      </c>
      <c r="D24" s="14">
        <f>D22-D92</f>
        <v>-125340.47853134909</v>
      </c>
    </row>
    <row r="25" spans="1:22" x14ac:dyDescent="0.25">
      <c r="A25" s="13" t="s">
        <v>46</v>
      </c>
      <c r="B25" s="13" t="s">
        <v>47</v>
      </c>
      <c r="C25" s="13" t="s">
        <v>15</v>
      </c>
      <c r="D25" s="14">
        <v>44162.54</v>
      </c>
      <c r="E25" s="9">
        <f>D25+F16</f>
        <v>44162.543668905033</v>
      </c>
      <c r="F25" s="9"/>
    </row>
    <row r="26" spans="1:22" ht="35.25" customHeight="1" x14ac:dyDescent="0.25">
      <c r="A26" s="33" t="s">
        <v>48</v>
      </c>
      <c r="B26" s="33"/>
      <c r="C26" s="33"/>
      <c r="D26" s="33"/>
      <c r="F26" s="11" t="s">
        <v>235</v>
      </c>
    </row>
    <row r="27" spans="1:22" s="5" customFormat="1" ht="30" customHeight="1" x14ac:dyDescent="0.25">
      <c r="A27" s="15" t="s">
        <v>1</v>
      </c>
      <c r="B27" s="3" t="s">
        <v>50</v>
      </c>
      <c r="C27" s="3" t="s">
        <v>127</v>
      </c>
      <c r="D27" s="16" t="s">
        <v>128</v>
      </c>
      <c r="E27" s="34" t="s">
        <v>233</v>
      </c>
      <c r="F27" s="34" t="s">
        <v>234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129</v>
      </c>
      <c r="B28" s="17" t="s">
        <v>130</v>
      </c>
      <c r="C28" s="1" t="s">
        <v>7</v>
      </c>
      <c r="D28" s="18" t="s">
        <v>7</v>
      </c>
      <c r="E28" s="35"/>
      <c r="F28" s="35"/>
    </row>
    <row r="29" spans="1:22" x14ac:dyDescent="0.25">
      <c r="A29" s="6" t="s">
        <v>49</v>
      </c>
      <c r="B29" s="19" t="s">
        <v>131</v>
      </c>
      <c r="C29" s="20" t="s">
        <v>132</v>
      </c>
      <c r="D29" s="21">
        <f>E29*E$2*4</f>
        <v>56.628144873849585</v>
      </c>
      <c r="E29" s="22">
        <v>3.4478899703999991E-2</v>
      </c>
      <c r="F29" s="22"/>
    </row>
    <row r="30" spans="1:22" x14ac:dyDescent="0.25">
      <c r="A30" s="6" t="s">
        <v>56</v>
      </c>
      <c r="B30" s="19" t="s">
        <v>79</v>
      </c>
      <c r="C30" s="20" t="s">
        <v>132</v>
      </c>
      <c r="D30" s="21">
        <f t="shared" ref="D30:D53" si="0">E30*E$2*4</f>
        <v>38.192439855302403</v>
      </c>
      <c r="E30" s="22">
        <v>2.3254042775999999E-2</v>
      </c>
      <c r="F30" s="22"/>
    </row>
    <row r="31" spans="1:22" x14ac:dyDescent="0.25">
      <c r="A31" s="6" t="s">
        <v>63</v>
      </c>
      <c r="B31" s="19" t="s">
        <v>133</v>
      </c>
      <c r="C31" s="20" t="s">
        <v>132</v>
      </c>
      <c r="D31" s="21">
        <f t="shared" si="0"/>
        <v>158.35477993041118</v>
      </c>
      <c r="E31" s="22">
        <v>9.6416695037999989E-2</v>
      </c>
      <c r="F31" s="22"/>
    </row>
    <row r="32" spans="1:22" x14ac:dyDescent="0.25">
      <c r="A32" s="6" t="s">
        <v>120</v>
      </c>
      <c r="B32" s="19" t="s">
        <v>83</v>
      </c>
      <c r="C32" s="20" t="s">
        <v>132</v>
      </c>
      <c r="D32" s="21">
        <f t="shared" si="0"/>
        <v>1160.5650600957288</v>
      </c>
      <c r="E32" s="22">
        <v>0.70662753293699998</v>
      </c>
      <c r="F32" s="22"/>
    </row>
    <row r="33" spans="1:22" s="5" customFormat="1" x14ac:dyDescent="0.25">
      <c r="A33" s="6" t="s">
        <v>122</v>
      </c>
      <c r="B33" s="19" t="s">
        <v>134</v>
      </c>
      <c r="C33" s="20" t="s">
        <v>132</v>
      </c>
      <c r="D33" s="21">
        <f t="shared" si="0"/>
        <v>160.14550923953757</v>
      </c>
      <c r="E33" s="22">
        <v>9.7507007573999979E-2</v>
      </c>
      <c r="F33" s="2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19" t="s">
        <v>81</v>
      </c>
      <c r="C34" s="20" t="s">
        <v>132</v>
      </c>
      <c r="D34" s="21">
        <f t="shared" si="0"/>
        <v>195.61332509478598</v>
      </c>
      <c r="E34" s="22">
        <v>0.11910212195249999</v>
      </c>
      <c r="F34" s="22"/>
    </row>
    <row r="35" spans="1:22" x14ac:dyDescent="0.25">
      <c r="A35" s="6" t="s">
        <v>67</v>
      </c>
      <c r="B35" s="19" t="s">
        <v>82</v>
      </c>
      <c r="C35" s="20" t="s">
        <v>132</v>
      </c>
      <c r="D35" s="21">
        <f t="shared" si="0"/>
        <v>341.61647622495235</v>
      </c>
      <c r="E35" s="22">
        <v>0.20799834158849997</v>
      </c>
      <c r="F35" s="22"/>
    </row>
    <row r="36" spans="1:22" ht="31.5" x14ac:dyDescent="0.25">
      <c r="A36" s="6" t="s">
        <v>69</v>
      </c>
      <c r="B36" s="19" t="s">
        <v>135</v>
      </c>
      <c r="C36" s="20" t="s">
        <v>132</v>
      </c>
      <c r="D36" s="21">
        <f t="shared" si="0"/>
        <v>1.532027636394</v>
      </c>
      <c r="E36" s="22">
        <v>9.3279812249999993E-4</v>
      </c>
      <c r="F36" s="22"/>
    </row>
    <row r="37" spans="1:22" x14ac:dyDescent="0.25">
      <c r="A37" s="6" t="s">
        <v>70</v>
      </c>
      <c r="B37" s="19" t="s">
        <v>136</v>
      </c>
      <c r="C37" s="20" t="s">
        <v>132</v>
      </c>
      <c r="D37" s="21">
        <f t="shared" si="0"/>
        <v>263.46838865976719</v>
      </c>
      <c r="E37" s="22">
        <v>0.16041670035299999</v>
      </c>
      <c r="F37" s="22"/>
    </row>
    <row r="38" spans="1:22" x14ac:dyDescent="0.25">
      <c r="A38" s="6" t="s">
        <v>126</v>
      </c>
      <c r="B38" s="19" t="s">
        <v>137</v>
      </c>
      <c r="C38" s="20" t="s">
        <v>132</v>
      </c>
      <c r="D38" s="21">
        <f t="shared" si="0"/>
        <v>641.86820626726683</v>
      </c>
      <c r="E38" s="22">
        <v>0.3908111338695</v>
      </c>
      <c r="F38" s="22"/>
    </row>
    <row r="39" spans="1:22" ht="31.5" x14ac:dyDescent="0.25">
      <c r="A39" s="6" t="s">
        <v>138</v>
      </c>
      <c r="B39" s="19" t="s">
        <v>139</v>
      </c>
      <c r="C39" s="20" t="s">
        <v>132</v>
      </c>
      <c r="D39" s="21">
        <f t="shared" si="0"/>
        <v>8.1610286547071986</v>
      </c>
      <c r="E39" s="22">
        <v>4.9689653279999992E-3</v>
      </c>
      <c r="F39" s="22"/>
    </row>
    <row r="40" spans="1:22" ht="31.5" x14ac:dyDescent="0.25">
      <c r="A40" s="6" t="s">
        <v>140</v>
      </c>
      <c r="B40" s="19" t="s">
        <v>141</v>
      </c>
      <c r="C40" s="20" t="s">
        <v>132</v>
      </c>
      <c r="D40" s="21">
        <f t="shared" si="0"/>
        <v>29.4791473460388</v>
      </c>
      <c r="E40" s="22">
        <v>1.7948823274499998E-2</v>
      </c>
      <c r="F40" s="22"/>
    </row>
    <row r="41" spans="1:22" ht="31.5" x14ac:dyDescent="0.25">
      <c r="A41" s="6" t="s">
        <v>142</v>
      </c>
      <c r="B41" s="19" t="s">
        <v>143</v>
      </c>
      <c r="C41" s="20" t="s">
        <v>132</v>
      </c>
      <c r="D41" s="21">
        <f t="shared" si="0"/>
        <v>176.87488407623277</v>
      </c>
      <c r="E41" s="22">
        <v>0.10769293964699998</v>
      </c>
      <c r="F41" s="22"/>
    </row>
    <row r="42" spans="1:22" x14ac:dyDescent="0.25">
      <c r="A42" s="6" t="s">
        <v>144</v>
      </c>
      <c r="B42" s="19" t="s">
        <v>145</v>
      </c>
      <c r="C42" s="20" t="s">
        <v>132</v>
      </c>
      <c r="D42" s="21">
        <f t="shared" si="0"/>
        <v>320.28918371543875</v>
      </c>
      <c r="E42" s="22">
        <v>0.19501289802449998</v>
      </c>
      <c r="F42" s="22"/>
    </row>
    <row r="43" spans="1:22" x14ac:dyDescent="0.25">
      <c r="A43" s="6" t="s">
        <v>146</v>
      </c>
      <c r="B43" s="19" t="s">
        <v>147</v>
      </c>
      <c r="C43" s="20" t="s">
        <v>132</v>
      </c>
      <c r="D43" s="21">
        <f t="shared" si="0"/>
        <v>695.42495681378273</v>
      </c>
      <c r="E43" s="22">
        <v>0.42341996883449995</v>
      </c>
      <c r="F43" s="22"/>
    </row>
    <row r="44" spans="1:22" x14ac:dyDescent="0.25">
      <c r="A44" s="6" t="s">
        <v>148</v>
      </c>
      <c r="B44" s="19" t="s">
        <v>149</v>
      </c>
      <c r="C44" s="20" t="s">
        <v>132</v>
      </c>
      <c r="D44" s="21">
        <f t="shared" si="0"/>
        <v>114.0727595658972</v>
      </c>
      <c r="E44" s="22">
        <v>6.9454919365499995E-2</v>
      </c>
      <c r="F44" s="22"/>
    </row>
    <row r="45" spans="1:22" x14ac:dyDescent="0.25">
      <c r="A45" s="6" t="s">
        <v>150</v>
      </c>
      <c r="B45" s="19" t="s">
        <v>80</v>
      </c>
      <c r="C45" s="20" t="s">
        <v>132</v>
      </c>
      <c r="D45" s="21">
        <f t="shared" si="0"/>
        <v>1364.8714952997782</v>
      </c>
      <c r="E45" s="22">
        <v>0.83102258603250001</v>
      </c>
      <c r="F45" s="22"/>
    </row>
    <row r="46" spans="1:22" ht="31.5" x14ac:dyDescent="0.25">
      <c r="A46" s="6" t="s">
        <v>151</v>
      </c>
      <c r="B46" s="19" t="s">
        <v>152</v>
      </c>
      <c r="C46" s="20" t="s">
        <v>132</v>
      </c>
      <c r="D46" s="21">
        <f t="shared" si="0"/>
        <v>132.43507403898838</v>
      </c>
      <c r="E46" s="22">
        <v>8.0635091353499985E-2</v>
      </c>
      <c r="F46" s="22"/>
    </row>
    <row r="47" spans="1:22" ht="31.5" x14ac:dyDescent="0.25">
      <c r="A47" s="6" t="s">
        <v>153</v>
      </c>
      <c r="B47" s="19" t="s">
        <v>154</v>
      </c>
      <c r="C47" s="20" t="s">
        <v>132</v>
      </c>
      <c r="D47" s="21">
        <f t="shared" si="0"/>
        <v>288.28356684207716</v>
      </c>
      <c r="E47" s="22">
        <v>0.17552579569049997</v>
      </c>
      <c r="F47" s="22"/>
    </row>
    <row r="48" spans="1:22" ht="31.5" x14ac:dyDescent="0.25">
      <c r="A48" s="6" t="s">
        <v>155</v>
      </c>
      <c r="B48" s="19" t="s">
        <v>156</v>
      </c>
      <c r="C48" s="20" t="s">
        <v>132</v>
      </c>
      <c r="D48" s="21">
        <f t="shared" si="0"/>
        <v>105.3209370202692</v>
      </c>
      <c r="E48" s="22">
        <v>6.4126240270499998E-2</v>
      </c>
      <c r="F48" s="22"/>
    </row>
    <row r="49" spans="1:22" ht="31.5" x14ac:dyDescent="0.25">
      <c r="A49" s="6" t="s">
        <v>157</v>
      </c>
      <c r="B49" s="19" t="s">
        <v>158</v>
      </c>
      <c r="C49" s="20" t="s">
        <v>132</v>
      </c>
      <c r="D49" s="21">
        <f t="shared" si="0"/>
        <v>203.84774429494917</v>
      </c>
      <c r="E49" s="22">
        <v>0.12411577222049998</v>
      </c>
      <c r="F49" s="22"/>
    </row>
    <row r="50" spans="1:22" x14ac:dyDescent="0.25">
      <c r="A50" s="6" t="s">
        <v>159</v>
      </c>
      <c r="B50" s="19" t="s">
        <v>160</v>
      </c>
      <c r="C50" s="20" t="s">
        <v>132</v>
      </c>
      <c r="D50" s="21">
        <f t="shared" si="0"/>
        <v>78.137078983366791</v>
      </c>
      <c r="E50" s="22">
        <v>4.7574938494499994E-2</v>
      </c>
      <c r="F50" s="22"/>
    </row>
    <row r="51" spans="1:22" ht="31.5" x14ac:dyDescent="0.25">
      <c r="A51" s="6" t="s">
        <v>161</v>
      </c>
      <c r="B51" s="19" t="s">
        <v>162</v>
      </c>
      <c r="C51" s="20" t="s">
        <v>132</v>
      </c>
      <c r="D51" s="21">
        <f t="shared" si="0"/>
        <v>601.08141063009475</v>
      </c>
      <c r="E51" s="22">
        <v>0.36597747846449996</v>
      </c>
      <c r="F51" s="22"/>
    </row>
    <row r="52" spans="1:22" x14ac:dyDescent="0.25">
      <c r="A52" s="6" t="s">
        <v>163</v>
      </c>
      <c r="B52" s="19" t="s">
        <v>164</v>
      </c>
      <c r="C52" s="20" t="s">
        <v>165</v>
      </c>
      <c r="D52" s="21">
        <f t="shared" si="0"/>
        <v>1101.3278813309184</v>
      </c>
      <c r="E52" s="22">
        <v>0.67056008361599995</v>
      </c>
      <c r="F52" s="22"/>
    </row>
    <row r="53" spans="1:22" x14ac:dyDescent="0.25">
      <c r="A53" s="6" t="s">
        <v>166</v>
      </c>
      <c r="B53" s="19" t="s">
        <v>167</v>
      </c>
      <c r="C53" s="20" t="s">
        <v>58</v>
      </c>
      <c r="D53" s="21">
        <f t="shared" si="0"/>
        <v>832.05063099830875</v>
      </c>
      <c r="E53" s="22">
        <v>0.50660657026199996</v>
      </c>
      <c r="F53" s="22"/>
    </row>
    <row r="54" spans="1:22" x14ac:dyDescent="0.25">
      <c r="A54" s="15" t="s">
        <v>168</v>
      </c>
      <c r="B54" s="23" t="s">
        <v>169</v>
      </c>
      <c r="C54" s="1" t="s">
        <v>7</v>
      </c>
      <c r="D54" s="21" t="s">
        <v>7</v>
      </c>
      <c r="E54" s="22"/>
      <c r="F54" s="22"/>
    </row>
    <row r="55" spans="1:22" ht="31.5" x14ac:dyDescent="0.25">
      <c r="A55" s="6" t="s">
        <v>170</v>
      </c>
      <c r="B55" s="19" t="s">
        <v>171</v>
      </c>
      <c r="C55" s="1" t="s">
        <v>7</v>
      </c>
      <c r="D55" s="21" t="s">
        <v>7</v>
      </c>
      <c r="E55" s="22"/>
      <c r="F55" s="22"/>
    </row>
    <row r="56" spans="1:22" ht="31.5" x14ac:dyDescent="0.25">
      <c r="A56" s="6" t="s">
        <v>172</v>
      </c>
      <c r="B56" s="19" t="s">
        <v>74</v>
      </c>
      <c r="C56" s="24" t="s">
        <v>173</v>
      </c>
      <c r="D56" s="21">
        <f t="shared" ref="D56:D63" si="1">E56*E$2*4</f>
        <v>291.72741818759999</v>
      </c>
      <c r="E56" s="22">
        <v>0.17762263649999999</v>
      </c>
      <c r="F56" s="22"/>
    </row>
    <row r="57" spans="1:22" ht="31.5" x14ac:dyDescent="0.25">
      <c r="A57" s="6" t="s">
        <v>174</v>
      </c>
      <c r="B57" s="19" t="s">
        <v>175</v>
      </c>
      <c r="C57" s="24" t="s">
        <v>76</v>
      </c>
      <c r="D57" s="21">
        <f t="shared" si="1"/>
        <v>552.26385455640002</v>
      </c>
      <c r="E57" s="22">
        <v>0.33625417349999998</v>
      </c>
      <c r="F57" s="22"/>
    </row>
    <row r="58" spans="1:22" x14ac:dyDescent="0.25">
      <c r="A58" s="6" t="s">
        <v>176</v>
      </c>
      <c r="B58" s="19" t="s">
        <v>177</v>
      </c>
      <c r="C58" s="24" t="s">
        <v>60</v>
      </c>
      <c r="D58" s="21">
        <f t="shared" si="1"/>
        <v>141.2768000028</v>
      </c>
      <c r="E58" s="22">
        <v>8.6018509499999993E-2</v>
      </c>
      <c r="F58" s="22"/>
    </row>
    <row r="59" spans="1:22" s="5" customFormat="1" ht="24.75" customHeight="1" x14ac:dyDescent="0.25">
      <c r="A59" s="6" t="s">
        <v>178</v>
      </c>
      <c r="B59" s="19" t="s">
        <v>77</v>
      </c>
      <c r="C59" s="24" t="s">
        <v>60</v>
      </c>
      <c r="D59" s="21">
        <f t="shared" si="1"/>
        <v>289.8926545512</v>
      </c>
      <c r="E59" s="22">
        <v>0.17650551299999998</v>
      </c>
      <c r="F59" s="2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179</v>
      </c>
      <c r="B60" s="19" t="s">
        <v>119</v>
      </c>
      <c r="C60" s="24" t="s">
        <v>132</v>
      </c>
      <c r="D60" s="21">
        <f t="shared" si="1"/>
        <v>75.225309092399996</v>
      </c>
      <c r="E60" s="22">
        <v>4.5802063499999997E-2</v>
      </c>
      <c r="F60" s="22"/>
    </row>
    <row r="61" spans="1:22" ht="31.5" x14ac:dyDescent="0.25">
      <c r="A61" s="6" t="s">
        <v>180</v>
      </c>
      <c r="B61" s="19" t="s">
        <v>181</v>
      </c>
      <c r="C61" s="24" t="s">
        <v>132</v>
      </c>
      <c r="D61" s="21">
        <f t="shared" si="1"/>
        <v>396.30894546239995</v>
      </c>
      <c r="E61" s="22">
        <v>0.24129867599999996</v>
      </c>
      <c r="F61" s="22"/>
    </row>
    <row r="62" spans="1:22" x14ac:dyDescent="0.25">
      <c r="A62" s="6" t="s">
        <v>182</v>
      </c>
      <c r="B62" s="19" t="s">
        <v>183</v>
      </c>
      <c r="C62" s="24" t="s">
        <v>75</v>
      </c>
      <c r="D62" s="21">
        <f t="shared" si="1"/>
        <v>80.729600001599991</v>
      </c>
      <c r="E62" s="22">
        <v>4.9153433999999989E-2</v>
      </c>
      <c r="F62" s="22"/>
    </row>
    <row r="63" spans="1:22" x14ac:dyDescent="0.25">
      <c r="A63" s="6" t="s">
        <v>184</v>
      </c>
      <c r="B63" s="19" t="s">
        <v>185</v>
      </c>
      <c r="C63" s="24" t="s">
        <v>71</v>
      </c>
      <c r="D63" s="21">
        <f t="shared" si="1"/>
        <v>62.381963637600002</v>
      </c>
      <c r="E63" s="22">
        <v>3.7982199000000001E-2</v>
      </c>
      <c r="F63" s="22"/>
    </row>
    <row r="64" spans="1:22" ht="31.5" x14ac:dyDescent="0.25">
      <c r="A64" s="6" t="s">
        <v>57</v>
      </c>
      <c r="B64" s="19" t="s">
        <v>186</v>
      </c>
      <c r="C64" s="1" t="s">
        <v>7</v>
      </c>
      <c r="D64" s="21" t="s">
        <v>7</v>
      </c>
      <c r="E64" s="22"/>
      <c r="F64" s="22"/>
    </row>
    <row r="65" spans="1:22" s="5" customFormat="1" ht="27.75" customHeight="1" x14ac:dyDescent="0.25">
      <c r="A65" s="6" t="s">
        <v>187</v>
      </c>
      <c r="B65" s="19" t="s">
        <v>188</v>
      </c>
      <c r="C65" s="24" t="s">
        <v>76</v>
      </c>
      <c r="D65" s="21">
        <f t="shared" ref="D65:D70" si="2">E65*E$2*4</f>
        <v>491.71665455519997</v>
      </c>
      <c r="E65" s="22">
        <v>0.29938909799999996</v>
      </c>
      <c r="F65" s="22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189</v>
      </c>
      <c r="B66" s="19" t="s">
        <v>190</v>
      </c>
      <c r="C66" s="24" t="s">
        <v>76</v>
      </c>
      <c r="D66" s="21">
        <f t="shared" si="2"/>
        <v>1177.9182545688</v>
      </c>
      <c r="E66" s="22">
        <v>0.71719328699999996</v>
      </c>
      <c r="F66" s="22"/>
    </row>
    <row r="67" spans="1:22" x14ac:dyDescent="0.25">
      <c r="A67" s="6" t="s">
        <v>191</v>
      </c>
      <c r="B67" s="19" t="s">
        <v>78</v>
      </c>
      <c r="C67" s="24" t="s">
        <v>192</v>
      </c>
      <c r="D67" s="21">
        <f t="shared" si="2"/>
        <v>104.58152727480001</v>
      </c>
      <c r="E67" s="22">
        <v>6.3676039500000003E-2</v>
      </c>
      <c r="F67" s="22"/>
    </row>
    <row r="68" spans="1:22" x14ac:dyDescent="0.25">
      <c r="A68" s="6" t="s">
        <v>193</v>
      </c>
      <c r="B68" s="19" t="s">
        <v>194</v>
      </c>
      <c r="C68" s="24" t="s">
        <v>75</v>
      </c>
      <c r="D68" s="21">
        <f t="shared" si="2"/>
        <v>44.034327273599999</v>
      </c>
      <c r="E68" s="22">
        <v>2.6810964E-2</v>
      </c>
      <c r="F68" s="22"/>
    </row>
    <row r="69" spans="1:22" x14ac:dyDescent="0.25">
      <c r="A69" s="6" t="s">
        <v>195</v>
      </c>
      <c r="B69" s="19" t="s">
        <v>196</v>
      </c>
      <c r="C69" s="24" t="s">
        <v>59</v>
      </c>
      <c r="D69" s="21">
        <f t="shared" si="2"/>
        <v>521.07287273759994</v>
      </c>
      <c r="E69" s="22">
        <v>0.31726307399999992</v>
      </c>
      <c r="F69" s="22"/>
    </row>
    <row r="70" spans="1:22" x14ac:dyDescent="0.25">
      <c r="A70" s="6" t="s">
        <v>197</v>
      </c>
      <c r="B70" s="19" t="s">
        <v>198</v>
      </c>
      <c r="C70" s="24" t="s">
        <v>76</v>
      </c>
      <c r="D70" s="21">
        <f t="shared" si="2"/>
        <v>22.017163636799999</v>
      </c>
      <c r="E70" s="22">
        <v>1.3405482E-2</v>
      </c>
      <c r="F70" s="22"/>
    </row>
    <row r="71" spans="1:22" s="5" customFormat="1" x14ac:dyDescent="0.25">
      <c r="A71" s="15" t="s">
        <v>199</v>
      </c>
      <c r="B71" s="23" t="s">
        <v>200</v>
      </c>
      <c r="C71" s="1" t="s">
        <v>7</v>
      </c>
      <c r="D71" s="21" t="s">
        <v>7</v>
      </c>
      <c r="E71" s="22"/>
      <c r="F71" s="2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51</v>
      </c>
      <c r="B72" s="31" t="s">
        <v>73</v>
      </c>
      <c r="C72" s="1" t="s">
        <v>201</v>
      </c>
      <c r="D72" s="21">
        <f t="shared" ref="D72:D73" si="3">E72*E$2*4</f>
        <v>50.844969891916797</v>
      </c>
      <c r="E72" s="22">
        <v>3.0957726431999996E-2</v>
      </c>
      <c r="F72" s="22"/>
    </row>
    <row r="73" spans="1:22" x14ac:dyDescent="0.25">
      <c r="A73" s="6" t="s">
        <v>202</v>
      </c>
      <c r="B73" s="25" t="s">
        <v>72</v>
      </c>
      <c r="C73" s="20" t="s">
        <v>132</v>
      </c>
      <c r="D73" s="21">
        <f t="shared" si="3"/>
        <v>54.593392001082002</v>
      </c>
      <c r="E73" s="22">
        <v>3.32400097425E-2</v>
      </c>
      <c r="F73" s="22"/>
    </row>
    <row r="74" spans="1:22" ht="31.5" x14ac:dyDescent="0.25">
      <c r="A74" s="15" t="s">
        <v>203</v>
      </c>
      <c r="B74" s="23" t="s">
        <v>204</v>
      </c>
      <c r="C74" s="1" t="s">
        <v>7</v>
      </c>
      <c r="D74" s="21" t="s">
        <v>7</v>
      </c>
      <c r="E74" s="26"/>
      <c r="F74" s="26"/>
    </row>
    <row r="75" spans="1:22" ht="31.5" x14ac:dyDescent="0.25">
      <c r="A75" s="6" t="s">
        <v>52</v>
      </c>
      <c r="B75" s="27" t="s">
        <v>205</v>
      </c>
      <c r="C75" s="28" t="s">
        <v>206</v>
      </c>
      <c r="D75" s="21">
        <f t="shared" ref="D75:D77" si="4">E75*E$2*4</f>
        <v>47.366258037302394</v>
      </c>
      <c r="E75" s="26">
        <v>2.8839660275999997E-2</v>
      </c>
      <c r="F75" s="26"/>
    </row>
    <row r="76" spans="1:22" ht="31.5" x14ac:dyDescent="0.25">
      <c r="A76" s="6" t="s">
        <v>207</v>
      </c>
      <c r="B76" s="27" t="s">
        <v>208</v>
      </c>
      <c r="C76" s="28" t="s">
        <v>201</v>
      </c>
      <c r="D76" s="21">
        <f t="shared" si="4"/>
        <v>126.30879825704879</v>
      </c>
      <c r="E76" s="26">
        <v>7.6905015986999989E-2</v>
      </c>
      <c r="F76" s="26"/>
    </row>
    <row r="77" spans="1:22" s="5" customFormat="1" x14ac:dyDescent="0.25">
      <c r="A77" s="6" t="s">
        <v>64</v>
      </c>
      <c r="B77" s="27" t="s">
        <v>209</v>
      </c>
      <c r="C77" s="24" t="s">
        <v>132</v>
      </c>
      <c r="D77" s="21">
        <f t="shared" si="4"/>
        <v>114.36265222044837</v>
      </c>
      <c r="E77" s="26">
        <v>6.9631424878499978E-2</v>
      </c>
      <c r="F77" s="2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15" t="s">
        <v>210</v>
      </c>
      <c r="B78" s="29" t="s">
        <v>211</v>
      </c>
      <c r="C78" s="24"/>
      <c r="D78" s="21" t="s">
        <v>7</v>
      </c>
      <c r="E78" s="26"/>
      <c r="F78" s="26"/>
    </row>
    <row r="79" spans="1:22" ht="31.5" x14ac:dyDescent="0.25">
      <c r="A79" s="6" t="s">
        <v>54</v>
      </c>
      <c r="B79" s="27" t="s">
        <v>212</v>
      </c>
      <c r="C79" s="24" t="s">
        <v>61</v>
      </c>
      <c r="D79" s="21">
        <f t="shared" ref="D79:D83" si="5">E79*E$2*4</f>
        <v>1304.3334691167599</v>
      </c>
      <c r="E79" s="22">
        <v>0.79416309614999991</v>
      </c>
      <c r="F79" s="22"/>
    </row>
    <row r="80" spans="1:22" ht="31.5" x14ac:dyDescent="0.25">
      <c r="A80" s="6" t="s">
        <v>213</v>
      </c>
      <c r="B80" s="27" t="s">
        <v>214</v>
      </c>
      <c r="C80" s="24" t="s">
        <v>60</v>
      </c>
      <c r="D80" s="21">
        <f t="shared" si="5"/>
        <v>520.88939637395993</v>
      </c>
      <c r="E80" s="22">
        <v>0.31715136164999996</v>
      </c>
      <c r="F80" s="22"/>
    </row>
    <row r="81" spans="1:22" x14ac:dyDescent="0.25">
      <c r="A81" s="6" t="s">
        <v>65</v>
      </c>
      <c r="B81" s="27" t="s">
        <v>215</v>
      </c>
      <c r="C81" s="24" t="s">
        <v>58</v>
      </c>
      <c r="D81" s="21">
        <f t="shared" si="5"/>
        <v>99.077236365599987</v>
      </c>
      <c r="E81" s="22">
        <v>6.032466899999999E-2</v>
      </c>
      <c r="F81" s="22"/>
    </row>
    <row r="82" spans="1:22" x14ac:dyDescent="0.25">
      <c r="A82" s="6" t="s">
        <v>121</v>
      </c>
      <c r="B82" s="27" t="s">
        <v>216</v>
      </c>
      <c r="C82" s="24" t="s">
        <v>59</v>
      </c>
      <c r="D82" s="21">
        <f t="shared" si="5"/>
        <v>47.336901819119994</v>
      </c>
      <c r="E82" s="22">
        <v>2.8821786299999996E-2</v>
      </c>
      <c r="F82" s="22"/>
    </row>
    <row r="83" spans="1:22" s="5" customFormat="1" x14ac:dyDescent="0.25">
      <c r="A83" s="6" t="s">
        <v>123</v>
      </c>
      <c r="B83" s="27" t="s">
        <v>217</v>
      </c>
      <c r="C83" s="24" t="s">
        <v>62</v>
      </c>
      <c r="D83" s="21">
        <f t="shared" si="5"/>
        <v>19.81544727312</v>
      </c>
      <c r="E83" s="22">
        <v>1.2064933799999998E-2</v>
      </c>
      <c r="F83" s="22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125</v>
      </c>
      <c r="B84" s="27" t="s">
        <v>218</v>
      </c>
      <c r="C84" s="24"/>
      <c r="D84" s="21" t="s">
        <v>7</v>
      </c>
      <c r="E84" s="22"/>
      <c r="F84" s="22"/>
    </row>
    <row r="85" spans="1:22" x14ac:dyDescent="0.25">
      <c r="A85" s="6" t="s">
        <v>219</v>
      </c>
      <c r="B85" s="27" t="s">
        <v>220</v>
      </c>
      <c r="C85" s="24" t="s">
        <v>62</v>
      </c>
      <c r="D85" s="21">
        <f t="shared" ref="D85:D87" si="6">E85*E$2*4</f>
        <v>6.0547200001199997</v>
      </c>
      <c r="E85" s="22">
        <v>3.6865075499999994E-3</v>
      </c>
      <c r="F85" s="22"/>
    </row>
    <row r="86" spans="1:22" x14ac:dyDescent="0.25">
      <c r="A86" s="6" t="s">
        <v>221</v>
      </c>
      <c r="B86" s="27" t="s">
        <v>222</v>
      </c>
      <c r="C86" s="24" t="s">
        <v>62</v>
      </c>
      <c r="D86" s="21">
        <f t="shared" si="6"/>
        <v>5.1373381819199997</v>
      </c>
      <c r="E86" s="22">
        <v>3.1279457999999999E-3</v>
      </c>
      <c r="F86" s="22"/>
    </row>
    <row r="87" spans="1:22" x14ac:dyDescent="0.25">
      <c r="A87" s="6" t="s">
        <v>223</v>
      </c>
      <c r="B87" s="27" t="s">
        <v>224</v>
      </c>
      <c r="C87" s="24" t="s">
        <v>62</v>
      </c>
      <c r="D87" s="21">
        <f t="shared" si="6"/>
        <v>0.18347636364</v>
      </c>
      <c r="E87" s="22">
        <v>1.1171235E-4</v>
      </c>
      <c r="F87" s="22"/>
    </row>
    <row r="88" spans="1:22" x14ac:dyDescent="0.25">
      <c r="A88" s="15" t="s">
        <v>225</v>
      </c>
      <c r="B88" s="23" t="s">
        <v>226</v>
      </c>
      <c r="C88" s="1" t="s">
        <v>7</v>
      </c>
      <c r="D88" s="21" t="s">
        <v>7</v>
      </c>
      <c r="E88" s="22"/>
      <c r="F88" s="22"/>
    </row>
    <row r="89" spans="1:22" x14ac:dyDescent="0.25">
      <c r="A89" s="6" t="s">
        <v>55</v>
      </c>
      <c r="B89" s="25" t="s">
        <v>227</v>
      </c>
      <c r="C89" s="20" t="s">
        <v>53</v>
      </c>
      <c r="D89" s="21">
        <f t="shared" ref="D89:D91" si="7">E89*E$2*4</f>
        <v>1623.7658182139999</v>
      </c>
      <c r="E89" s="26">
        <v>0.98865429749999989</v>
      </c>
      <c r="F89" s="26"/>
    </row>
    <row r="90" spans="1:22" x14ac:dyDescent="0.25">
      <c r="A90" s="6" t="s">
        <v>228</v>
      </c>
      <c r="B90" s="25" t="s">
        <v>68</v>
      </c>
      <c r="C90" s="1"/>
      <c r="D90" s="21">
        <f t="shared" si="7"/>
        <v>2248.3193600445597</v>
      </c>
      <c r="E90" s="22">
        <v>1.3689231368999999</v>
      </c>
      <c r="F90" s="22"/>
    </row>
    <row r="91" spans="1:22" x14ac:dyDescent="0.25">
      <c r="A91" s="6" t="s">
        <v>66</v>
      </c>
      <c r="B91" s="25" t="s">
        <v>229</v>
      </c>
      <c r="C91" s="1"/>
      <c r="D91" s="21">
        <f t="shared" si="7"/>
        <v>1437.26209457394</v>
      </c>
      <c r="E91" s="26">
        <v>0.87509869372499993</v>
      </c>
      <c r="F91" s="26"/>
    </row>
    <row r="92" spans="1:22" x14ac:dyDescent="0.25">
      <c r="A92" s="6"/>
      <c r="B92" s="3" t="s">
        <v>84</v>
      </c>
      <c r="C92" s="1" t="s">
        <v>15</v>
      </c>
      <c r="D92" s="8">
        <f>SUM(D29:D53)+SUM(D56:D63)+SUM(D65:D70)+SUM(D72:D73)+SUM(D75:D77)+SUM(D79:D83)+SUM(D85:D87)+SUM(D89:D91)</f>
        <v>21026.440811762182</v>
      </c>
      <c r="E92" s="30">
        <f t="shared" ref="E92:F92" si="8">SUM(E29:E53)+SUM(E56:E63)+SUM(E65:E70)+SUM(E72:E73)+SUM(E75:E77)+SUM(E79:E83)+SUM(E85:E87)+SUM(E89:E91)</f>
        <v>12.802265472334499</v>
      </c>
      <c r="F92" s="30">
        <f t="shared" si="8"/>
        <v>0</v>
      </c>
    </row>
    <row r="93" spans="1:22" x14ac:dyDescent="0.25">
      <c r="A93" s="33" t="s">
        <v>85</v>
      </c>
      <c r="B93" s="33"/>
      <c r="C93" s="33"/>
      <c r="D93" s="33"/>
    </row>
    <row r="94" spans="1:22" x14ac:dyDescent="0.25">
      <c r="A94" s="6" t="s">
        <v>86</v>
      </c>
      <c r="B94" s="1" t="s">
        <v>87</v>
      </c>
      <c r="C94" s="1" t="s">
        <v>88</v>
      </c>
      <c r="D94" s="1">
        <v>0</v>
      </c>
      <c r="E94" s="11" t="s">
        <v>118</v>
      </c>
    </row>
    <row r="95" spans="1:22" x14ac:dyDescent="0.25">
      <c r="A95" s="6" t="s">
        <v>89</v>
      </c>
      <c r="B95" s="1" t="s">
        <v>90</v>
      </c>
      <c r="C95" s="1" t="s">
        <v>88</v>
      </c>
      <c r="D95" s="1">
        <v>0</v>
      </c>
      <c r="E95" s="11" t="s">
        <v>118</v>
      </c>
    </row>
    <row r="96" spans="1:22" x14ac:dyDescent="0.25">
      <c r="A96" s="6" t="s">
        <v>91</v>
      </c>
      <c r="B96" s="1" t="s">
        <v>92</v>
      </c>
      <c r="C96" s="1" t="s">
        <v>88</v>
      </c>
      <c r="D96" s="1">
        <f>'[3]2018 непоср.'!$AC$49</f>
        <v>0</v>
      </c>
      <c r="E96" s="11" t="s">
        <v>118</v>
      </c>
    </row>
    <row r="97" spans="1:5" x14ac:dyDescent="0.25">
      <c r="A97" s="6" t="s">
        <v>93</v>
      </c>
      <c r="B97" s="1" t="s">
        <v>94</v>
      </c>
      <c r="C97" s="1" t="s">
        <v>15</v>
      </c>
      <c r="D97" s="1">
        <v>-2003.72</v>
      </c>
      <c r="E97" s="11" t="s">
        <v>118</v>
      </c>
    </row>
    <row r="98" spans="1:5" x14ac:dyDescent="0.25">
      <c r="A98" s="33" t="s">
        <v>95</v>
      </c>
      <c r="B98" s="33"/>
      <c r="C98" s="33"/>
      <c r="D98" s="33"/>
    </row>
    <row r="99" spans="1:5" ht="31.5" x14ac:dyDescent="0.25">
      <c r="A99" s="6" t="s">
        <v>96</v>
      </c>
      <c r="B99" s="1" t="s">
        <v>14</v>
      </c>
      <c r="C99" s="1" t="s">
        <v>15</v>
      </c>
      <c r="D99" s="1">
        <v>0</v>
      </c>
      <c r="E99" s="11" t="s">
        <v>97</v>
      </c>
    </row>
    <row r="100" spans="1:5" ht="31.5" x14ac:dyDescent="0.25">
      <c r="A100" s="6" t="s">
        <v>98</v>
      </c>
      <c r="B100" s="1" t="s">
        <v>17</v>
      </c>
      <c r="C100" s="1" t="s">
        <v>15</v>
      </c>
      <c r="D100" s="1">
        <v>0</v>
      </c>
      <c r="E100" s="11" t="s">
        <v>97</v>
      </c>
    </row>
    <row r="101" spans="1:5" ht="31.5" x14ac:dyDescent="0.25">
      <c r="A101" s="6" t="s">
        <v>99</v>
      </c>
      <c r="B101" s="1" t="s">
        <v>19</v>
      </c>
      <c r="C101" s="1" t="s">
        <v>15</v>
      </c>
      <c r="D101" s="1">
        <v>0</v>
      </c>
      <c r="E101" s="11" t="s">
        <v>97</v>
      </c>
    </row>
    <row r="102" spans="1:5" ht="31.5" x14ac:dyDescent="0.25">
      <c r="A102" s="6" t="s">
        <v>100</v>
      </c>
      <c r="B102" s="1" t="s">
        <v>43</v>
      </c>
      <c r="C102" s="1" t="s">
        <v>15</v>
      </c>
      <c r="D102" s="1">
        <v>0</v>
      </c>
      <c r="E102" s="11" t="s">
        <v>97</v>
      </c>
    </row>
    <row r="103" spans="1:5" ht="31.5" x14ac:dyDescent="0.25">
      <c r="A103" s="6" t="s">
        <v>101</v>
      </c>
      <c r="B103" s="1" t="s">
        <v>102</v>
      </c>
      <c r="C103" s="1" t="s">
        <v>15</v>
      </c>
      <c r="D103" s="1">
        <v>0</v>
      </c>
      <c r="E103" s="11" t="s">
        <v>97</v>
      </c>
    </row>
    <row r="104" spans="1:5" ht="31.5" x14ac:dyDescent="0.25">
      <c r="A104" s="6" t="s">
        <v>103</v>
      </c>
      <c r="B104" s="1" t="s">
        <v>47</v>
      </c>
      <c r="C104" s="1" t="s">
        <v>15</v>
      </c>
      <c r="D104" s="1">
        <v>0</v>
      </c>
      <c r="E104" s="11" t="s">
        <v>97</v>
      </c>
    </row>
    <row r="105" spans="1:5" x14ac:dyDescent="0.25">
      <c r="A105" s="33" t="s">
        <v>104</v>
      </c>
      <c r="B105" s="33"/>
      <c r="C105" s="33"/>
      <c r="D105" s="33"/>
      <c r="E105" s="7"/>
    </row>
    <row r="106" spans="1:5" ht="31.5" x14ac:dyDescent="0.25">
      <c r="A106" s="6" t="s">
        <v>105</v>
      </c>
      <c r="B106" s="1" t="s">
        <v>87</v>
      </c>
      <c r="C106" s="1" t="s">
        <v>88</v>
      </c>
      <c r="D106" s="1">
        <v>0</v>
      </c>
      <c r="E106" s="11" t="s">
        <v>97</v>
      </c>
    </row>
    <row r="107" spans="1:5" ht="31.5" x14ac:dyDescent="0.25">
      <c r="A107" s="6" t="s">
        <v>106</v>
      </c>
      <c r="B107" s="1" t="s">
        <v>90</v>
      </c>
      <c r="C107" s="1" t="s">
        <v>88</v>
      </c>
      <c r="D107" s="1">
        <v>0</v>
      </c>
      <c r="E107" s="11" t="s">
        <v>97</v>
      </c>
    </row>
    <row r="108" spans="1:5" ht="31.5" x14ac:dyDescent="0.25">
      <c r="A108" s="6" t="s">
        <v>107</v>
      </c>
      <c r="B108" s="1" t="s">
        <v>108</v>
      </c>
      <c r="C108" s="1" t="s">
        <v>88</v>
      </c>
      <c r="D108" s="1">
        <v>0</v>
      </c>
      <c r="E108" s="11" t="s">
        <v>97</v>
      </c>
    </row>
    <row r="109" spans="1:5" ht="31.5" x14ac:dyDescent="0.25">
      <c r="A109" s="6" t="s">
        <v>109</v>
      </c>
      <c r="B109" s="1" t="s">
        <v>94</v>
      </c>
      <c r="C109" s="1" t="s">
        <v>15</v>
      </c>
      <c r="D109" s="1">
        <v>0</v>
      </c>
      <c r="E109" s="11" t="s">
        <v>97</v>
      </c>
    </row>
    <row r="110" spans="1:5" x14ac:dyDescent="0.25">
      <c r="A110" s="33" t="s">
        <v>110</v>
      </c>
      <c r="B110" s="33"/>
      <c r="C110" s="33"/>
      <c r="D110" s="33"/>
    </row>
    <row r="111" spans="1:5" x14ac:dyDescent="0.25">
      <c r="A111" s="6" t="s">
        <v>111</v>
      </c>
      <c r="B111" s="1" t="s">
        <v>112</v>
      </c>
      <c r="C111" s="1" t="s">
        <v>88</v>
      </c>
      <c r="D111" s="1">
        <v>3</v>
      </c>
      <c r="E111" s="11" t="s">
        <v>113</v>
      </c>
    </row>
    <row r="112" spans="1:5" x14ac:dyDescent="0.25">
      <c r="A112" s="6" t="s">
        <v>114</v>
      </c>
      <c r="B112" s="1" t="s">
        <v>115</v>
      </c>
      <c r="C112" s="1" t="s">
        <v>88</v>
      </c>
      <c r="D112" s="1">
        <v>2</v>
      </c>
      <c r="E112" s="11" t="s">
        <v>113</v>
      </c>
    </row>
    <row r="113" spans="1:5" ht="31.5" x14ac:dyDescent="0.25">
      <c r="A113" s="6" t="s">
        <v>116</v>
      </c>
      <c r="B113" s="1" t="s">
        <v>117</v>
      </c>
      <c r="C113" s="1" t="s">
        <v>15</v>
      </c>
      <c r="D113" s="1">
        <v>33800</v>
      </c>
      <c r="E113" s="11" t="s">
        <v>113</v>
      </c>
    </row>
  </sheetData>
  <sheetProtection password="CC29" sheet="1" objects="1" scenarios="1" selectLockedCells="1" selectUnlockedCells="1"/>
  <mergeCells count="9">
    <mergeCell ref="A105:D105"/>
    <mergeCell ref="A110:D110"/>
    <mergeCell ref="F27:F28"/>
    <mergeCell ref="E27:E28"/>
    <mergeCell ref="A2:D2"/>
    <mergeCell ref="A8:D8"/>
    <mergeCell ref="A26:D26"/>
    <mergeCell ref="A93:D93"/>
    <mergeCell ref="A98:D98"/>
  </mergeCells>
  <pageMargins left="0.7" right="0.7" top="0.75" bottom="0.75" header="0.3" footer="0.3"/>
  <pageSetup paperSize="9" scale="55" orientation="portrait" horizontalDpi="180" verticalDpi="180" r:id="rId1"/>
  <rowBreaks count="2" manualBreakCount="2">
    <brk id="64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2023-03-27T12:24:55Z</dcterms:modified>
</cp:coreProperties>
</file>