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Лист1!$A$1:$D$113</definedName>
  </definedNames>
  <calcPr calcId="162913"/>
</workbook>
</file>

<file path=xl/calcChain.xml><?xml version="1.0" encoding="utf-8"?>
<calcChain xmlns="http://schemas.openxmlformats.org/spreadsheetml/2006/main">
  <c r="D92" i="1" l="1"/>
  <c r="D91" i="1"/>
  <c r="D90" i="1"/>
  <c r="D89" i="1"/>
  <c r="D87" i="1"/>
  <c r="D86" i="1"/>
  <c r="D85" i="1"/>
  <c r="D83" i="1"/>
  <c r="D82" i="1"/>
  <c r="D81" i="1"/>
  <c r="D80" i="1"/>
  <c r="D79" i="1"/>
  <c r="D77" i="1"/>
  <c r="D76" i="1"/>
  <c r="D75" i="1"/>
  <c r="D73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E16" i="1"/>
  <c r="D15" i="1" l="1"/>
  <c r="D14" i="1"/>
  <c r="D13" i="1"/>
  <c r="D11" i="1"/>
  <c r="D10" i="1"/>
  <c r="D9" i="1"/>
  <c r="E92" i="1" l="1"/>
  <c r="F92" i="1"/>
  <c r="D96" i="1" l="1"/>
  <c r="D12" i="1" l="1"/>
  <c r="D17" i="1" l="1"/>
  <c r="D16" i="1" l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<sst xmlns="http://schemas.openxmlformats.org/spreadsheetml/2006/main" count="348" uniqueCount="236">
  <si>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</si>
  <si>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</si>
  <si>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</si>
  <si>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</si>
  <si>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</si>
  <si>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</si>
  <si>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</si>
  <si>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</si>
  <si>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</si>
  <si>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</si>
  <si>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</si>
  <si>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</si>
  <si>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</si>
  <si>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</si>
  <si>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</si>
  <si>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</si>
  <si>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</si>
  <si>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</si>
  <si>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</si>
  <si>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</si>
  <si>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</si>
  <si>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</si>
  <si>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</si>
  <si>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</si>
  <si>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</si>
  <si>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</si>
  <si>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</si>
  <si>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</si>
  <si>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</si>
  <si>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</si>
  <si>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</si>
  <si>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</si>
  <si>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</si>
  <si>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</si>
  <si>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</si>
  <si>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</si>
  <si>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</si>
  <si>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</si>
  <si>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</si>
  <si>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</si>
  <si>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</si>
  <si>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</si>
  <si>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</si>
  <si>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</si>
  <si>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</si>
  <si>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</si>
  <si>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</si>
  <si>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</si>
  <si>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</si>
  <si>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</si>
  <si>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</si>
  <si>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</si>
  <si>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</si>
  <si>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</si>
  <si>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</si>
  <si>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</si>
  <si>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</si>
  <si>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</si>
  <si>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</si>
  <si>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</si>
  <si>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</si>
  <si>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</si>
  <si>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</si>
  <si>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</si>
  <si>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</si>
  <si>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</si>
  <si>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</si>
  <si>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</si>
  <si>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</si>
  <si>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</si>
  <si>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</si>
  <si>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</si>
  <si>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</si>
  <si>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</si>
  <si>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</si>
  <si>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</si>
  <si>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</si>
  <si>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</si>
  <si>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</si>
  <si>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</si>
  <si>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</si>
  <si>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</si>
  <si>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</si>
  <si>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</si>
  <si>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</si>
  <si>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</si>
  <si>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</si>
  <si>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</si>
  <si>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</si>
  <si>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</si>
  <si>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</si>
  <si>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</si>
  <si>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</si>
  <si>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</si>
  <si>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</si>
  <si>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</si>
  <si>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</si>
  <si>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</si>
  <si>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</si>
  <si>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</si>
  <si>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</si>
  <si>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</si>
  <si>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</si>
  <si>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</si>
  <si>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</si>
  <si>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</si>
  <si>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</si>
  <si>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</si>
  <si>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</si>
  <si>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</si>
  <si>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</si>
  <si>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</si>
  <si>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</si>
  <si>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</si>
  <si>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</si>
  <si>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</si>
  <si>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</si>
  <si>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</si>
  <si>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</si>
  <si>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</si>
  <si>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</si>
  <si>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</si>
  <si>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</si>
  <si>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</si>
  <si>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</si>
  <si>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21.7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</si>
  <si>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</si>
  <si>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</si>
  <si>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</si>
  <si>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</si>
  <si>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</si>
  <si>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</si>
  <si>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</si>
  <si>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</si>
  <si>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</si>
  <si>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</si>
  <si>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</si>
  <si>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</si>
  <si>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</si>
  <si>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</si>
  <si>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</si>
  <si>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</si>
  <si>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</si>
  <si>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</si>
  <si>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</si>
  <si>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</si>
  <si>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</si>
  <si>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</si>
  <si>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</si>
  <si>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</si>
  <si>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</si>
  <si>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</si>
  <si>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</si>
  <si>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</si>
  <si>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</si>
  <si>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</si>
  <si>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</si>
  <si>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</si>
  <si>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</si>
  <si>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</si>
  <si>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</si>
  <si>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</si>
  <si>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</si>
  <si>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</si>
  <si>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</si>
  <si>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</si>
  <si>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</si>
  <si>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</si>
  <si>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</si>
  <si>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</si>
  <si>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</si>
  <si>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</si>
  <si>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</si>
  <si>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</si>
  <si>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</si>
  <si>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</si>
  <si>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</si>
  <si>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</si>
  <si>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</si>
  <si>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</si>
  <si>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</si>
  <si>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</si>
  <si>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</si>
  <si>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</si>
  <si>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</si>
  <si>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</si>
  <si>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</si>
  <si>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</si>
  <si>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</si>
  <si>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</si>
  <si>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</si>
  <si>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</si>
  <si>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</si>
  <si>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</si>
  <si>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</si>
  <si>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</si>
  <si>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</si>
  <si>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</si>
  <si>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</si>
  <si>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</si>
  <si>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</si>
  <si>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</si>
  <si>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</si>
  <si>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</si>
  <si>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</si>
  <si>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</si>
  <si>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</si>
  <si>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</si>
  <si>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</si>
  <si>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</si>
  <si>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</si>
  <si>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</si>
  <si>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</si>
  <si>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</si>
  <si>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</si>
  <si>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</si>
  <si>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</si>
  <si>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</si>
  <si>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</si>
  <si>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</si>
  <si>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</si>
  <si>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</si>
  <si>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</si>
  <si>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</si>
  <si>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</si>
  <si>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общедомовых приборов учета системы электроснабжения</t>
  </si>
  <si>
    <t>Ремонт и обслуживание кол.приборов учета хол.воды</t>
  </si>
  <si>
    <t>23.2</t>
  </si>
  <si>
    <t>4 раза в год</t>
  </si>
  <si>
    <t>Проведение техосмотров и устранение незначит. неисправн. Дымоудаления</t>
  </si>
  <si>
    <t>01.05.21-31.12.21</t>
  </si>
  <si>
    <t>Отчет об исполнении управляющей организацией ООО "ГУК "Привокзальная" договора оказания услуг выполнения работ за период 01.10.2022-31.12.2022 год  по дому №45 ул. Ленина в  г. Липецке</t>
  </si>
  <si>
    <t>31.03.2023 г.</t>
  </si>
  <si>
    <t>01.10.2022 г.</t>
  </si>
  <si>
    <t>31.12.2022 г.</t>
  </si>
  <si>
    <t>01.10.22-31.12.22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</si>
</sst>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1;&#1083;.&#1051;&#1077;&#1085;&#1080;&#1085;&#1072;,%20&#1076;.45%2001.01-30.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-267791.38620076922</v>
          </cell>
        </row>
        <row r="25">
          <cell r="D25">
            <v>38806.99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HE124">
            <v>6982.8798481904696</v>
          </cell>
        </row>
        <row r="125">
          <cell r="HE125">
            <v>7422.8035293398634</v>
          </cell>
        </row>
        <row r="126">
          <cell r="HE126">
            <v>1724.8431524939999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view="pageBreakPreview" topLeftCell="A5" zoomScaleNormal="90" zoomScaleSheetLayoutView="100" workbookViewId="0">
      <selection activeCell="T13" sqref="T13"/>
    </sheetView>
  </sheetViews>
  <sheetFormatPr defaultRowHeight="15.75" x14ac:dyDescent="0.25"/>
  <cols>
    <col min="1" max="1" width="11.28515625" style="11" customWidth="1"/>
    <col min="2" max="2" width="62.42578125" style="14" customWidth="1"/>
    <col min="3" max="3" width="24.28515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2" width="9.140625" style="14" hidden="1" customWidth="1"/>
    <col min="13" max="13" width="0" style="14" hidden="1" customWidth="1"/>
    <col min="14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3" t="s">
        <v>231</v>
      </c>
      <c r="B2" s="33"/>
      <c r="C2" s="33"/>
      <c r="D2" s="33"/>
      <c r="E2" s="14">
        <v>420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232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233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234</v>
      </c>
    </row>
    <row r="8" spans="1:22" ht="42.75" customHeight="1" x14ac:dyDescent="0.25">
      <c r="A8" s="34" t="s">
        <v>12</v>
      </c>
      <c r="B8" s="34"/>
      <c r="C8" s="34"/>
      <c r="D8" s="34"/>
    </row>
    <row r="9" spans="1:22" x14ac:dyDescent="0.25">
      <c r="A9" s="6" t="s">
        <v>13</v>
      </c>
      <c r="B9" s="1" t="s">
        <v>14</v>
      </c>
      <c r="C9" s="1" t="s">
        <v>15</v>
      </c>
      <c r="D9" s="10">
        <f>[2]Лист1!$D$23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[2]Лист1!$D$24</f>
        <v>-267791.38620076922</v>
      </c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[2]Лист1!$D$25</f>
        <v>38806.99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16130.526530024334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'[3]ГУК 2022'!$HE$125</f>
        <v>7422.8035293398634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'[3]ГУК 2022'!$HE$124</f>
        <v>6982.8798481904696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'[3]ГУК 2022'!$HE$126</f>
        <v>1724.8431524939999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10088.056530024332</v>
      </c>
      <c r="E16" s="14">
        <f>23538.8/7*3</f>
        <v>10088.057142857142</v>
      </c>
      <c r="F16" s="9">
        <f>D16-E16</f>
        <v>-6.1283280956558883E-4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D12-D25+D97+D113</f>
        <v>10088.056530024332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-257703.32967074489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0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D22-D92</f>
        <v>-273833.85620076925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6042.47</v>
      </c>
      <c r="E25" s="9">
        <f>D25+F16</f>
        <v>6042.4693871671907</v>
      </c>
      <c r="F25" s="9"/>
    </row>
    <row r="26" spans="1:22" ht="35.25" customHeight="1" x14ac:dyDescent="0.25">
      <c r="A26" s="34" t="s">
        <v>48</v>
      </c>
      <c r="B26" s="34"/>
      <c r="C26" s="34"/>
      <c r="D26" s="34"/>
    </row>
    <row r="27" spans="1:22" s="5" customFormat="1" ht="24" customHeight="1" x14ac:dyDescent="0.25">
      <c r="A27" s="15" t="s">
        <v>1</v>
      </c>
      <c r="B27" s="3" t="s">
        <v>50</v>
      </c>
      <c r="C27" s="3" t="s">
        <v>127</v>
      </c>
      <c r="D27" s="17" t="s">
        <v>128</v>
      </c>
      <c r="E27" s="35" t="s">
        <v>235</v>
      </c>
      <c r="F27" s="35" t="s">
        <v>230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129</v>
      </c>
      <c r="B28" s="18" t="s">
        <v>130</v>
      </c>
      <c r="C28" s="1" t="s">
        <v>7</v>
      </c>
      <c r="D28" s="19" t="s">
        <v>7</v>
      </c>
      <c r="E28" s="35"/>
      <c r="F28" s="35"/>
    </row>
    <row r="29" spans="1:22" x14ac:dyDescent="0.25">
      <c r="A29" s="6" t="s">
        <v>49</v>
      </c>
      <c r="B29" s="20" t="s">
        <v>131</v>
      </c>
      <c r="C29" s="21" t="s">
        <v>132</v>
      </c>
      <c r="D29" s="22">
        <f>E29*E$2*3</f>
        <v>43.443413627039988</v>
      </c>
      <c r="E29" s="23">
        <v>3.4478899703999991E-2</v>
      </c>
      <c r="F29" s="23"/>
    </row>
    <row r="30" spans="1:22" x14ac:dyDescent="0.25">
      <c r="A30" s="6" t="s">
        <v>56</v>
      </c>
      <c r="B30" s="20" t="s">
        <v>78</v>
      </c>
      <c r="C30" s="21" t="s">
        <v>132</v>
      </c>
      <c r="D30" s="22">
        <f t="shared" ref="D30:D53" si="0">E30*E$2*3</f>
        <v>29.30009389776</v>
      </c>
      <c r="E30" s="23">
        <v>2.3254042775999999E-2</v>
      </c>
      <c r="F30" s="23"/>
    </row>
    <row r="31" spans="1:22" x14ac:dyDescent="0.25">
      <c r="A31" s="6" t="s">
        <v>63</v>
      </c>
      <c r="B31" s="20" t="s">
        <v>133</v>
      </c>
      <c r="C31" s="21" t="s">
        <v>132</v>
      </c>
      <c r="D31" s="22">
        <f t="shared" si="0"/>
        <v>121.48503574787998</v>
      </c>
      <c r="E31" s="23">
        <v>9.6416695037999989E-2</v>
      </c>
      <c r="F31" s="23"/>
    </row>
    <row r="32" spans="1:22" x14ac:dyDescent="0.25">
      <c r="A32" s="6" t="s">
        <v>119</v>
      </c>
      <c r="B32" s="20" t="s">
        <v>82</v>
      </c>
      <c r="C32" s="21" t="s">
        <v>132</v>
      </c>
      <c r="D32" s="22">
        <f t="shared" si="0"/>
        <v>890.35069150061986</v>
      </c>
      <c r="E32" s="23">
        <v>0.70662753293699998</v>
      </c>
      <c r="F32" s="23"/>
    </row>
    <row r="33" spans="1:22" s="5" customFormat="1" x14ac:dyDescent="0.25">
      <c r="A33" s="6" t="s">
        <v>121</v>
      </c>
      <c r="B33" s="20" t="s">
        <v>134</v>
      </c>
      <c r="C33" s="21" t="s">
        <v>132</v>
      </c>
      <c r="D33" s="22">
        <f t="shared" si="0"/>
        <v>122.85882954323996</v>
      </c>
      <c r="E33" s="23">
        <v>9.7507007573999979E-2</v>
      </c>
      <c r="F33" s="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123</v>
      </c>
      <c r="B34" s="20" t="s">
        <v>80</v>
      </c>
      <c r="C34" s="21" t="s">
        <v>132</v>
      </c>
      <c r="D34" s="22">
        <f t="shared" si="0"/>
        <v>150.06867366014998</v>
      </c>
      <c r="E34" s="23">
        <v>0.11910212195249999</v>
      </c>
      <c r="F34" s="23"/>
    </row>
    <row r="35" spans="1:22" x14ac:dyDescent="0.25">
      <c r="A35" s="6" t="s">
        <v>125</v>
      </c>
      <c r="B35" s="20" t="s">
        <v>81</v>
      </c>
      <c r="C35" s="21" t="s">
        <v>132</v>
      </c>
      <c r="D35" s="22">
        <f t="shared" si="0"/>
        <v>262.07791040151</v>
      </c>
      <c r="E35" s="23">
        <v>0.20799834158849997</v>
      </c>
      <c r="F35" s="23"/>
    </row>
    <row r="36" spans="1:22" ht="31.5" x14ac:dyDescent="0.25">
      <c r="A36" s="6" t="s">
        <v>68</v>
      </c>
      <c r="B36" s="20" t="s">
        <v>135</v>
      </c>
      <c r="C36" s="21" t="s">
        <v>132</v>
      </c>
      <c r="D36" s="22">
        <f t="shared" si="0"/>
        <v>29.326837834349995</v>
      </c>
      <c r="E36" s="23">
        <v>2.3275268122499998E-2</v>
      </c>
      <c r="F36" s="23"/>
    </row>
    <row r="37" spans="1:22" x14ac:dyDescent="0.25">
      <c r="A37" s="6" t="s">
        <v>69</v>
      </c>
      <c r="B37" s="20" t="s">
        <v>136</v>
      </c>
      <c r="C37" s="21" t="s">
        <v>132</v>
      </c>
      <c r="D37" s="22">
        <f t="shared" si="0"/>
        <v>202.12504244477998</v>
      </c>
      <c r="E37" s="23">
        <v>0.16041670035299999</v>
      </c>
      <c r="F37" s="23"/>
    </row>
    <row r="38" spans="1:22" x14ac:dyDescent="0.25">
      <c r="A38" s="6" t="s">
        <v>126</v>
      </c>
      <c r="B38" s="20" t="s">
        <v>137</v>
      </c>
      <c r="C38" s="21" t="s">
        <v>132</v>
      </c>
      <c r="D38" s="22">
        <f t="shared" si="0"/>
        <v>533.24172136557013</v>
      </c>
      <c r="E38" s="23">
        <v>0.42320771536950003</v>
      </c>
      <c r="F38" s="23"/>
    </row>
    <row r="39" spans="1:22" ht="31.5" x14ac:dyDescent="0.25">
      <c r="A39" s="6" t="s">
        <v>138</v>
      </c>
      <c r="B39" s="20" t="s">
        <v>139</v>
      </c>
      <c r="C39" s="21" t="s">
        <v>132</v>
      </c>
      <c r="D39" s="22">
        <f t="shared" si="0"/>
        <v>6.2608963132799982</v>
      </c>
      <c r="E39" s="23">
        <v>4.9689653279999992E-3</v>
      </c>
      <c r="F39" s="23"/>
    </row>
    <row r="40" spans="1:22" ht="31.5" x14ac:dyDescent="0.25">
      <c r="A40" s="6" t="s">
        <v>140</v>
      </c>
      <c r="B40" s="20" t="s">
        <v>141</v>
      </c>
      <c r="C40" s="21" t="s">
        <v>132</v>
      </c>
      <c r="D40" s="22">
        <f t="shared" si="0"/>
        <v>64.842785625869993</v>
      </c>
      <c r="E40" s="23">
        <v>5.1462528274499993E-2</v>
      </c>
      <c r="F40" s="23"/>
    </row>
    <row r="41" spans="1:22" ht="31.5" x14ac:dyDescent="0.25">
      <c r="A41" s="6" t="s">
        <v>142</v>
      </c>
      <c r="B41" s="20" t="s">
        <v>143</v>
      </c>
      <c r="C41" s="21" t="s">
        <v>132</v>
      </c>
      <c r="D41" s="22">
        <f t="shared" si="0"/>
        <v>135.69310395521995</v>
      </c>
      <c r="E41" s="23">
        <v>0.10769293964699998</v>
      </c>
      <c r="F41" s="23"/>
    </row>
    <row r="42" spans="1:22" x14ac:dyDescent="0.25">
      <c r="A42" s="6" t="s">
        <v>144</v>
      </c>
      <c r="B42" s="20" t="s">
        <v>145</v>
      </c>
      <c r="C42" s="21" t="s">
        <v>132</v>
      </c>
      <c r="D42" s="22">
        <f t="shared" si="0"/>
        <v>245.71625151086999</v>
      </c>
      <c r="E42" s="23">
        <v>0.19501289802449998</v>
      </c>
      <c r="F42" s="23"/>
    </row>
    <row r="43" spans="1:22" x14ac:dyDescent="0.25">
      <c r="A43" s="6" t="s">
        <v>146</v>
      </c>
      <c r="B43" s="20" t="s">
        <v>147</v>
      </c>
      <c r="C43" s="21" t="s">
        <v>132</v>
      </c>
      <c r="D43" s="22">
        <f t="shared" si="0"/>
        <v>533.50916073146993</v>
      </c>
      <c r="E43" s="23">
        <v>0.42341996883449995</v>
      </c>
      <c r="F43" s="23"/>
    </row>
    <row r="44" spans="1:22" x14ac:dyDescent="0.25">
      <c r="A44" s="6" t="s">
        <v>148</v>
      </c>
      <c r="B44" s="20" t="s">
        <v>151</v>
      </c>
      <c r="C44" s="21" t="s">
        <v>132</v>
      </c>
      <c r="D44" s="22">
        <f t="shared" si="0"/>
        <v>101.58895450052999</v>
      </c>
      <c r="E44" s="23">
        <v>8.0626154365499997E-2</v>
      </c>
      <c r="F44" s="23"/>
    </row>
    <row r="45" spans="1:22" x14ac:dyDescent="0.25">
      <c r="A45" s="6" t="s">
        <v>149</v>
      </c>
      <c r="B45" s="20" t="s">
        <v>79</v>
      </c>
      <c r="C45" s="21" t="s">
        <v>132</v>
      </c>
      <c r="D45" s="22">
        <f t="shared" si="0"/>
        <v>976.70967790095006</v>
      </c>
      <c r="E45" s="23">
        <v>0.77516641103249995</v>
      </c>
      <c r="F45" s="23"/>
    </row>
    <row r="46" spans="1:22" ht="31.5" x14ac:dyDescent="0.25">
      <c r="A46" s="6" t="s">
        <v>150</v>
      </c>
      <c r="B46" s="20" t="s">
        <v>154</v>
      </c>
      <c r="C46" s="21" t="s">
        <v>132</v>
      </c>
      <c r="D46" s="22">
        <f t="shared" si="0"/>
        <v>101.60021510540999</v>
      </c>
      <c r="E46" s="23">
        <v>8.0635091353499985E-2</v>
      </c>
      <c r="F46" s="23"/>
    </row>
    <row r="47" spans="1:22" ht="31.5" x14ac:dyDescent="0.25">
      <c r="A47" s="6" t="s">
        <v>152</v>
      </c>
      <c r="B47" s="20" t="s">
        <v>225</v>
      </c>
      <c r="C47" s="21" t="s">
        <v>132</v>
      </c>
      <c r="D47" s="22">
        <f t="shared" si="0"/>
        <v>221.16250257002997</v>
      </c>
      <c r="E47" s="23">
        <v>0.17552579569049997</v>
      </c>
      <c r="F47" s="23"/>
    </row>
    <row r="48" spans="1:22" ht="31.5" x14ac:dyDescent="0.25">
      <c r="A48" s="6" t="s">
        <v>153</v>
      </c>
      <c r="B48" s="20" t="s">
        <v>156</v>
      </c>
      <c r="C48" s="21" t="s">
        <v>132</v>
      </c>
      <c r="D48" s="22">
        <f t="shared" si="0"/>
        <v>80.79906274083001</v>
      </c>
      <c r="E48" s="23">
        <v>6.4126240270499998E-2</v>
      </c>
      <c r="F48" s="23"/>
    </row>
    <row r="49" spans="1:22" ht="31.5" x14ac:dyDescent="0.25">
      <c r="A49" s="6" t="s">
        <v>155</v>
      </c>
      <c r="B49" s="20" t="s">
        <v>158</v>
      </c>
      <c r="C49" s="21" t="s">
        <v>132</v>
      </c>
      <c r="D49" s="22">
        <f t="shared" si="0"/>
        <v>156.38587299782995</v>
      </c>
      <c r="E49" s="23">
        <v>0.12411577222049998</v>
      </c>
      <c r="F49" s="23"/>
    </row>
    <row r="50" spans="1:22" x14ac:dyDescent="0.25">
      <c r="A50" s="6" t="s">
        <v>157</v>
      </c>
      <c r="B50" s="20" t="s">
        <v>162</v>
      </c>
      <c r="C50" s="21" t="s">
        <v>132</v>
      </c>
      <c r="D50" s="22">
        <f t="shared" si="0"/>
        <v>31.792910303069995</v>
      </c>
      <c r="E50" s="23">
        <v>2.5232468494499994E-2</v>
      </c>
      <c r="F50" s="23"/>
    </row>
    <row r="51" spans="1:22" ht="31.5" x14ac:dyDescent="0.25">
      <c r="A51" s="6" t="s">
        <v>159</v>
      </c>
      <c r="B51" s="20" t="s">
        <v>163</v>
      </c>
      <c r="C51" s="21" t="s">
        <v>132</v>
      </c>
      <c r="D51" s="22">
        <f t="shared" si="0"/>
        <v>406.2361740752699</v>
      </c>
      <c r="E51" s="23">
        <v>0.32240966196449994</v>
      </c>
      <c r="F51" s="23"/>
    </row>
    <row r="52" spans="1:22" x14ac:dyDescent="0.25">
      <c r="A52" s="6" t="s">
        <v>160</v>
      </c>
      <c r="B52" s="20" t="s">
        <v>164</v>
      </c>
      <c r="C52" s="21" t="s">
        <v>165</v>
      </c>
      <c r="D52" s="22">
        <f t="shared" si="0"/>
        <v>825.99492703580995</v>
      </c>
      <c r="E52" s="23">
        <v>0.65555152939349992</v>
      </c>
      <c r="F52" s="23"/>
    </row>
    <row r="53" spans="1:22" x14ac:dyDescent="0.25">
      <c r="A53" s="6" t="s">
        <v>161</v>
      </c>
      <c r="B53" s="20" t="s">
        <v>226</v>
      </c>
      <c r="C53" s="21" t="s">
        <v>58</v>
      </c>
      <c r="D53" s="22">
        <f t="shared" si="0"/>
        <v>492.31646050481993</v>
      </c>
      <c r="E53" s="23">
        <v>0.39072734960699995</v>
      </c>
      <c r="F53" s="23"/>
    </row>
    <row r="54" spans="1:22" x14ac:dyDescent="0.25">
      <c r="A54" s="15" t="s">
        <v>166</v>
      </c>
      <c r="B54" s="24" t="s">
        <v>167</v>
      </c>
      <c r="C54" s="1" t="s">
        <v>7</v>
      </c>
      <c r="D54" s="19" t="s">
        <v>7</v>
      </c>
      <c r="E54" s="23"/>
      <c r="F54" s="23"/>
    </row>
    <row r="55" spans="1:22" ht="31.5" x14ac:dyDescent="0.25">
      <c r="A55" s="6" t="s">
        <v>168</v>
      </c>
      <c r="B55" s="20" t="s">
        <v>169</v>
      </c>
      <c r="C55" s="1" t="s">
        <v>7</v>
      </c>
      <c r="D55" s="19" t="s">
        <v>7</v>
      </c>
      <c r="E55" s="23"/>
      <c r="F55" s="23"/>
    </row>
    <row r="56" spans="1:22" s="5" customFormat="1" ht="33" customHeight="1" x14ac:dyDescent="0.25">
      <c r="A56" s="6" t="s">
        <v>170</v>
      </c>
      <c r="B56" s="20" t="s">
        <v>73</v>
      </c>
      <c r="C56" s="25" t="s">
        <v>171</v>
      </c>
      <c r="D56" s="22">
        <f t="shared" ref="D56:D63" si="1">E56*E$2*3</f>
        <v>223.80452198999996</v>
      </c>
      <c r="E56" s="23">
        <v>0.17762263649999999</v>
      </c>
      <c r="F56" s="2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31.5" x14ac:dyDescent="0.25">
      <c r="A57" s="6" t="s">
        <v>172</v>
      </c>
      <c r="B57" s="20" t="s">
        <v>173</v>
      </c>
      <c r="C57" s="25" t="s">
        <v>75</v>
      </c>
      <c r="D57" s="22">
        <f t="shared" si="1"/>
        <v>423.68025860999995</v>
      </c>
      <c r="E57" s="23">
        <v>0.33625417349999998</v>
      </c>
      <c r="F57" s="23"/>
    </row>
    <row r="58" spans="1:22" x14ac:dyDescent="0.25">
      <c r="A58" s="6" t="s">
        <v>174</v>
      </c>
      <c r="B58" s="20" t="s">
        <v>175</v>
      </c>
      <c r="C58" s="25" t="s">
        <v>60</v>
      </c>
      <c r="D58" s="22">
        <f t="shared" si="1"/>
        <v>108.38332196999998</v>
      </c>
      <c r="E58" s="23">
        <v>8.6018509499999993E-2</v>
      </c>
      <c r="F58" s="23"/>
    </row>
    <row r="59" spans="1:22" x14ac:dyDescent="0.25">
      <c r="A59" s="6" t="s">
        <v>176</v>
      </c>
      <c r="B59" s="20" t="s">
        <v>76</v>
      </c>
      <c r="C59" s="25" t="s">
        <v>60</v>
      </c>
      <c r="D59" s="22">
        <f t="shared" si="1"/>
        <v>222.39694637999997</v>
      </c>
      <c r="E59" s="23">
        <v>0.17650551299999998</v>
      </c>
      <c r="F59" s="23"/>
    </row>
    <row r="60" spans="1:22" x14ac:dyDescent="0.25">
      <c r="A60" s="6" t="s">
        <v>177</v>
      </c>
      <c r="B60" s="20" t="s">
        <v>117</v>
      </c>
      <c r="C60" s="25" t="s">
        <v>132</v>
      </c>
      <c r="D60" s="22">
        <f t="shared" si="1"/>
        <v>57.710600009999993</v>
      </c>
      <c r="E60" s="23">
        <v>4.5802063499999997E-2</v>
      </c>
      <c r="F60" s="23"/>
    </row>
    <row r="61" spans="1:22" ht="31.5" x14ac:dyDescent="0.25">
      <c r="A61" s="6" t="s">
        <v>178</v>
      </c>
      <c r="B61" s="20" t="s">
        <v>179</v>
      </c>
      <c r="C61" s="25" t="s">
        <v>132</v>
      </c>
      <c r="D61" s="22">
        <f t="shared" si="1"/>
        <v>304.03633175999994</v>
      </c>
      <c r="E61" s="23">
        <v>0.24129867599999996</v>
      </c>
      <c r="F61" s="23"/>
    </row>
    <row r="62" spans="1:22" ht="30" customHeight="1" x14ac:dyDescent="0.25">
      <c r="A62" s="6" t="s">
        <v>180</v>
      </c>
      <c r="B62" s="20" t="s">
        <v>181</v>
      </c>
      <c r="C62" s="25" t="s">
        <v>74</v>
      </c>
      <c r="D62" s="22">
        <f t="shared" si="1"/>
        <v>61.933326839999992</v>
      </c>
      <c r="E62" s="23">
        <v>4.9153433999999989E-2</v>
      </c>
      <c r="F62" s="23"/>
    </row>
    <row r="63" spans="1:22" x14ac:dyDescent="0.25">
      <c r="A63" s="6" t="s">
        <v>182</v>
      </c>
      <c r="B63" s="20" t="s">
        <v>183</v>
      </c>
      <c r="C63" s="25" t="s">
        <v>70</v>
      </c>
      <c r="D63" s="22">
        <f t="shared" si="1"/>
        <v>47.85757074</v>
      </c>
      <c r="E63" s="23">
        <v>3.7982199000000001E-2</v>
      </c>
      <c r="F63" s="23"/>
    </row>
    <row r="64" spans="1:22" ht="31.5" x14ac:dyDescent="0.25">
      <c r="A64" s="6" t="s">
        <v>57</v>
      </c>
      <c r="B64" s="20" t="s">
        <v>184</v>
      </c>
      <c r="C64" s="1" t="s">
        <v>7</v>
      </c>
      <c r="D64" s="19" t="s">
        <v>7</v>
      </c>
      <c r="E64" s="23"/>
      <c r="F64" s="23"/>
    </row>
    <row r="65" spans="1:22" x14ac:dyDescent="0.25">
      <c r="A65" s="6" t="s">
        <v>185</v>
      </c>
      <c r="B65" s="20" t="s">
        <v>186</v>
      </c>
      <c r="C65" s="25" t="s">
        <v>75</v>
      </c>
      <c r="D65" s="22">
        <f t="shared" ref="D65:D70" si="2">E65*E$2*3</f>
        <v>377.23026347999996</v>
      </c>
      <c r="E65" s="23">
        <v>0.29938909799999996</v>
      </c>
      <c r="F65" s="23"/>
    </row>
    <row r="66" spans="1:22" x14ac:dyDescent="0.25">
      <c r="A66" s="6" t="s">
        <v>187</v>
      </c>
      <c r="B66" s="20" t="s">
        <v>188</v>
      </c>
      <c r="C66" s="25" t="s">
        <v>75</v>
      </c>
      <c r="D66" s="22">
        <f t="shared" si="2"/>
        <v>903.66354161999993</v>
      </c>
      <c r="E66" s="23">
        <v>0.71719328699999996</v>
      </c>
      <c r="F66" s="23"/>
    </row>
    <row r="67" spans="1:22" x14ac:dyDescent="0.25">
      <c r="A67" s="6" t="s">
        <v>189</v>
      </c>
      <c r="B67" s="20" t="s">
        <v>77</v>
      </c>
      <c r="C67" s="25" t="s">
        <v>190</v>
      </c>
      <c r="D67" s="22">
        <f t="shared" si="2"/>
        <v>80.231809769999998</v>
      </c>
      <c r="E67" s="23">
        <v>6.3676039500000003E-2</v>
      </c>
      <c r="F67" s="23"/>
    </row>
    <row r="68" spans="1:22" s="5" customFormat="1" x14ac:dyDescent="0.25">
      <c r="A68" s="6" t="s">
        <v>191</v>
      </c>
      <c r="B68" s="20" t="s">
        <v>192</v>
      </c>
      <c r="C68" s="25" t="s">
        <v>74</v>
      </c>
      <c r="D68" s="22">
        <f t="shared" si="2"/>
        <v>33.78181464</v>
      </c>
      <c r="E68" s="23">
        <v>2.6810964E-2</v>
      </c>
      <c r="F68" s="2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x14ac:dyDescent="0.25">
      <c r="A69" s="6" t="s">
        <v>193</v>
      </c>
      <c r="B69" s="20" t="s">
        <v>194</v>
      </c>
      <c r="C69" s="25" t="s">
        <v>59</v>
      </c>
      <c r="D69" s="22">
        <f t="shared" si="2"/>
        <v>399.75147323999988</v>
      </c>
      <c r="E69" s="23">
        <v>0.31726307399999992</v>
      </c>
      <c r="F69" s="23"/>
    </row>
    <row r="70" spans="1:22" x14ac:dyDescent="0.25">
      <c r="A70" s="6" t="s">
        <v>195</v>
      </c>
      <c r="B70" s="20" t="s">
        <v>196</v>
      </c>
      <c r="C70" s="25" t="s">
        <v>75</v>
      </c>
      <c r="D70" s="22">
        <f t="shared" si="2"/>
        <v>16.89090732</v>
      </c>
      <c r="E70" s="23">
        <v>1.3405482E-2</v>
      </c>
      <c r="F70" s="23"/>
    </row>
    <row r="71" spans="1:22" x14ac:dyDescent="0.25">
      <c r="A71" s="15" t="s">
        <v>197</v>
      </c>
      <c r="B71" s="24" t="s">
        <v>198</v>
      </c>
      <c r="C71" s="1" t="s">
        <v>7</v>
      </c>
      <c r="D71" s="19" t="s">
        <v>7</v>
      </c>
      <c r="E71" s="23"/>
      <c r="F71" s="23"/>
    </row>
    <row r="72" spans="1:22" x14ac:dyDescent="0.25">
      <c r="A72" s="6" t="s">
        <v>51</v>
      </c>
      <c r="B72" s="32" t="s">
        <v>72</v>
      </c>
      <c r="C72" s="1" t="s">
        <v>228</v>
      </c>
      <c r="D72" s="22">
        <f t="shared" ref="D72:D73" si="3">E72*E$2*3</f>
        <v>234.73012387481998</v>
      </c>
      <c r="E72" s="23">
        <v>0.18629374910699997</v>
      </c>
      <c r="F72" s="23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x14ac:dyDescent="0.25">
      <c r="A73" s="6" t="s">
        <v>227</v>
      </c>
      <c r="B73" s="26" t="s">
        <v>71</v>
      </c>
      <c r="C73" s="21" t="s">
        <v>132</v>
      </c>
      <c r="D73" s="22">
        <f t="shared" si="3"/>
        <v>41.882412275549996</v>
      </c>
      <c r="E73" s="23">
        <v>3.32400097425E-2</v>
      </c>
      <c r="F73" s="23"/>
    </row>
    <row r="74" spans="1:22" ht="31.5" x14ac:dyDescent="0.25">
      <c r="A74" s="15" t="s">
        <v>199</v>
      </c>
      <c r="B74" s="24" t="s">
        <v>200</v>
      </c>
      <c r="C74" s="1" t="s">
        <v>7</v>
      </c>
      <c r="D74" s="19" t="s">
        <v>7</v>
      </c>
      <c r="E74" s="27"/>
      <c r="F74" s="27"/>
    </row>
    <row r="75" spans="1:22" s="5" customFormat="1" ht="31.5" x14ac:dyDescent="0.25">
      <c r="A75" s="6" t="s">
        <v>52</v>
      </c>
      <c r="B75" s="28" t="s">
        <v>201</v>
      </c>
      <c r="C75" s="29" t="s">
        <v>202</v>
      </c>
      <c r="D75" s="22">
        <f t="shared" ref="D75:D77" si="4">E75*E$2*3</f>
        <v>35.524393245179994</v>
      </c>
      <c r="E75" s="27">
        <v>2.8193962892999996E-2</v>
      </c>
      <c r="F75" s="27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s="5" customFormat="1" ht="31.5" x14ac:dyDescent="0.25">
      <c r="A76" s="6" t="s">
        <v>203</v>
      </c>
      <c r="B76" s="28" t="s">
        <v>229</v>
      </c>
      <c r="C76" s="29" t="s">
        <v>228</v>
      </c>
      <c r="D76" s="22">
        <f t="shared" si="4"/>
        <v>94.732653704219999</v>
      </c>
      <c r="E76" s="27">
        <v>7.5184645797000002E-2</v>
      </c>
      <c r="F76" s="2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25">
      <c r="A77" s="6" t="s">
        <v>64</v>
      </c>
      <c r="B77" s="28" t="s">
        <v>204</v>
      </c>
      <c r="C77" s="25" t="s">
        <v>132</v>
      </c>
      <c r="D77" s="22">
        <f t="shared" si="4"/>
        <v>87.735595346909975</v>
      </c>
      <c r="E77" s="27">
        <v>6.9631424878499978E-2</v>
      </c>
      <c r="F77" s="27"/>
    </row>
    <row r="78" spans="1:22" x14ac:dyDescent="0.25">
      <c r="A78" s="15" t="s">
        <v>205</v>
      </c>
      <c r="B78" s="30" t="s">
        <v>206</v>
      </c>
      <c r="C78" s="25"/>
      <c r="D78" s="19" t="s">
        <v>7</v>
      </c>
      <c r="E78" s="27"/>
      <c r="F78" s="27"/>
    </row>
    <row r="79" spans="1:22" ht="31.5" x14ac:dyDescent="0.25">
      <c r="A79" s="6" t="s">
        <v>54</v>
      </c>
      <c r="B79" s="28" t="s">
        <v>207</v>
      </c>
      <c r="C79" s="25" t="s">
        <v>61</v>
      </c>
      <c r="D79" s="22">
        <f t="shared" ref="D79:D83" si="5">E79*E$2*3</f>
        <v>1000.645501149</v>
      </c>
      <c r="E79" s="23">
        <v>0.79416309614999991</v>
      </c>
      <c r="F79" s="23"/>
    </row>
    <row r="80" spans="1:22" ht="31.5" x14ac:dyDescent="0.25">
      <c r="A80" s="6" t="s">
        <v>208</v>
      </c>
      <c r="B80" s="28" t="s">
        <v>209</v>
      </c>
      <c r="C80" s="25" t="s">
        <v>60</v>
      </c>
      <c r="D80" s="22">
        <f t="shared" si="5"/>
        <v>399.6107156789999</v>
      </c>
      <c r="E80" s="23">
        <v>0.31715136164999996</v>
      </c>
      <c r="F80" s="23"/>
    </row>
    <row r="81" spans="1:22" x14ac:dyDescent="0.25">
      <c r="A81" s="6" t="s">
        <v>65</v>
      </c>
      <c r="B81" s="28" t="s">
        <v>210</v>
      </c>
      <c r="C81" s="25" t="s">
        <v>58</v>
      </c>
      <c r="D81" s="22">
        <f t="shared" si="5"/>
        <v>76.009082939999985</v>
      </c>
      <c r="E81" s="23">
        <v>6.032466899999999E-2</v>
      </c>
      <c r="F81" s="23"/>
    </row>
    <row r="82" spans="1:22" s="5" customFormat="1" x14ac:dyDescent="0.25">
      <c r="A82" s="6" t="s">
        <v>120</v>
      </c>
      <c r="B82" s="28" t="s">
        <v>211</v>
      </c>
      <c r="C82" s="25" t="s">
        <v>59</v>
      </c>
      <c r="D82" s="22">
        <f t="shared" si="5"/>
        <v>36.315450737999996</v>
      </c>
      <c r="E82" s="23">
        <v>2.8821786299999996E-2</v>
      </c>
      <c r="F82" s="2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25">
      <c r="A83" s="6" t="s">
        <v>122</v>
      </c>
      <c r="B83" s="28" t="s">
        <v>212</v>
      </c>
      <c r="C83" s="25" t="s">
        <v>62</v>
      </c>
      <c r="D83" s="22">
        <f t="shared" si="5"/>
        <v>15.201816587999998</v>
      </c>
      <c r="E83" s="23">
        <v>1.2064933799999998E-2</v>
      </c>
      <c r="F83" s="23"/>
    </row>
    <row r="84" spans="1:22" x14ac:dyDescent="0.25">
      <c r="A84" s="6" t="s">
        <v>124</v>
      </c>
      <c r="B84" s="28" t="s">
        <v>213</v>
      </c>
      <c r="C84" s="25"/>
      <c r="D84" s="19" t="s">
        <v>7</v>
      </c>
      <c r="E84" s="23"/>
      <c r="F84" s="23"/>
    </row>
    <row r="85" spans="1:22" x14ac:dyDescent="0.25">
      <c r="A85" s="6" t="s">
        <v>214</v>
      </c>
      <c r="B85" s="28" t="s">
        <v>215</v>
      </c>
      <c r="C85" s="25" t="s">
        <v>62</v>
      </c>
      <c r="D85" s="22">
        <f t="shared" ref="D85:D87" si="6">E85*E$2*3</f>
        <v>4.6449995129999992</v>
      </c>
      <c r="E85" s="23">
        <v>3.6865075499999994E-3</v>
      </c>
      <c r="F85" s="23"/>
    </row>
    <row r="86" spans="1:22" x14ac:dyDescent="0.25">
      <c r="A86" s="6" t="s">
        <v>216</v>
      </c>
      <c r="B86" s="28" t="s">
        <v>217</v>
      </c>
      <c r="C86" s="25" t="s">
        <v>62</v>
      </c>
      <c r="D86" s="22">
        <f t="shared" si="6"/>
        <v>3.941211708</v>
      </c>
      <c r="E86" s="23">
        <v>3.1279457999999999E-3</v>
      </c>
      <c r="F86" s="23"/>
    </row>
    <row r="87" spans="1:22" x14ac:dyDescent="0.25">
      <c r="A87" s="6" t="s">
        <v>218</v>
      </c>
      <c r="B87" s="28" t="s">
        <v>219</v>
      </c>
      <c r="C87" s="25" t="s">
        <v>62</v>
      </c>
      <c r="D87" s="22">
        <f t="shared" si="6"/>
        <v>0.140757561</v>
      </c>
      <c r="E87" s="23">
        <v>1.1171235E-4</v>
      </c>
      <c r="F87" s="23"/>
    </row>
    <row r="88" spans="1:22" x14ac:dyDescent="0.25">
      <c r="A88" s="15" t="s">
        <v>220</v>
      </c>
      <c r="B88" s="24" t="s">
        <v>221</v>
      </c>
      <c r="C88" s="1" t="s">
        <v>7</v>
      </c>
      <c r="D88" s="19" t="s">
        <v>7</v>
      </c>
      <c r="E88" s="23"/>
      <c r="F88" s="23"/>
    </row>
    <row r="89" spans="1:22" x14ac:dyDescent="0.25">
      <c r="A89" s="6" t="s">
        <v>55</v>
      </c>
      <c r="B89" s="26" t="s">
        <v>222</v>
      </c>
      <c r="C89" s="21" t="s">
        <v>53</v>
      </c>
      <c r="D89" s="22">
        <f t="shared" ref="D89:D91" si="7">E89*E$2*3</f>
        <v>1245.7044148499999</v>
      </c>
      <c r="E89" s="27">
        <v>0.98865429749999989</v>
      </c>
      <c r="F89" s="27"/>
    </row>
    <row r="90" spans="1:22" x14ac:dyDescent="0.25">
      <c r="A90" s="6" t="s">
        <v>223</v>
      </c>
      <c r="B90" s="26" t="s">
        <v>67</v>
      </c>
      <c r="C90" s="1"/>
      <c r="D90" s="22">
        <f t="shared" si="7"/>
        <v>1724.8431524939999</v>
      </c>
      <c r="E90" s="23">
        <v>1.3689231368999999</v>
      </c>
      <c r="F90" s="23"/>
    </row>
    <row r="91" spans="1:22" x14ac:dyDescent="0.25">
      <c r="A91" s="6" t="s">
        <v>66</v>
      </c>
      <c r="B91" s="26" t="s">
        <v>224</v>
      </c>
      <c r="C91" s="1"/>
      <c r="D91" s="22">
        <f t="shared" si="7"/>
        <v>1102.6243540934997</v>
      </c>
      <c r="E91" s="27">
        <v>0.87509869372499993</v>
      </c>
      <c r="F91" s="27"/>
    </row>
    <row r="92" spans="1:22" x14ac:dyDescent="0.25">
      <c r="A92" s="6"/>
      <c r="B92" s="3" t="s">
        <v>83</v>
      </c>
      <c r="C92" s="1" t="s">
        <v>15</v>
      </c>
      <c r="D92" s="8">
        <f>SUM(D29:D53)+SUM(D56:D63)+SUM(D65:D70)+SUM(D72:D73)+SUM(D75:D77)+SUM(D79:D83)+SUM(D85:D87)+SUM(D89:D91)</f>
        <v>16130.526530024339</v>
      </c>
      <c r="E92" s="31">
        <f t="shared" ref="E92:F92" si="8">SUM(E29:E53)+SUM(E56:E63)+SUM(E65:E70)+SUM(E72:E73)+SUM(E75:E77)+SUM(E79:E83)+SUM(E85:E87)+SUM(E89:E91)</f>
        <v>12.802005182559</v>
      </c>
      <c r="F92" s="31">
        <f t="shared" si="8"/>
        <v>0</v>
      </c>
    </row>
    <row r="93" spans="1:22" x14ac:dyDescent="0.25">
      <c r="A93" s="34" t="s">
        <v>84</v>
      </c>
      <c r="B93" s="34"/>
      <c r="C93" s="34"/>
      <c r="D93" s="34"/>
    </row>
    <row r="94" spans="1:22" x14ac:dyDescent="0.25">
      <c r="A94" s="6" t="s">
        <v>85</v>
      </c>
      <c r="B94" s="1" t="s">
        <v>86</v>
      </c>
      <c r="C94" s="1" t="s">
        <v>87</v>
      </c>
      <c r="D94" s="1">
        <v>0</v>
      </c>
      <c r="E94" s="14" t="s">
        <v>118</v>
      </c>
    </row>
    <row r="95" spans="1:22" x14ac:dyDescent="0.25">
      <c r="A95" s="6" t="s">
        <v>88</v>
      </c>
      <c r="B95" s="1" t="s">
        <v>89</v>
      </c>
      <c r="C95" s="1" t="s">
        <v>87</v>
      </c>
      <c r="D95" s="1">
        <v>0</v>
      </c>
      <c r="E95" s="14" t="s">
        <v>118</v>
      </c>
    </row>
    <row r="96" spans="1:22" x14ac:dyDescent="0.25">
      <c r="A96" s="6" t="s">
        <v>90</v>
      </c>
      <c r="B96" s="1" t="s">
        <v>91</v>
      </c>
      <c r="C96" s="1" t="s">
        <v>87</v>
      </c>
      <c r="D96" s="1">
        <f>'[1]2018 непоср.'!$AC$48</f>
        <v>0</v>
      </c>
      <c r="E96" s="14" t="s">
        <v>118</v>
      </c>
    </row>
    <row r="97" spans="1:5" x14ac:dyDescent="0.25">
      <c r="A97" s="6" t="s">
        <v>92</v>
      </c>
      <c r="B97" s="1" t="s">
        <v>93</v>
      </c>
      <c r="C97" s="1" t="s">
        <v>15</v>
      </c>
      <c r="D97" s="1">
        <v>0</v>
      </c>
      <c r="E97" s="14" t="s">
        <v>118</v>
      </c>
    </row>
    <row r="98" spans="1:5" x14ac:dyDescent="0.25">
      <c r="A98" s="34" t="s">
        <v>94</v>
      </c>
      <c r="B98" s="34"/>
      <c r="C98" s="34"/>
      <c r="D98" s="34"/>
    </row>
    <row r="99" spans="1:5" ht="31.5" x14ac:dyDescent="0.25">
      <c r="A99" s="6" t="s">
        <v>95</v>
      </c>
      <c r="B99" s="1" t="s">
        <v>14</v>
      </c>
      <c r="C99" s="1" t="s">
        <v>15</v>
      </c>
      <c r="D99" s="1">
        <v>0</v>
      </c>
      <c r="E99" s="14" t="s">
        <v>96</v>
      </c>
    </row>
    <row r="100" spans="1:5" ht="31.5" x14ac:dyDescent="0.25">
      <c r="A100" s="6" t="s">
        <v>97</v>
      </c>
      <c r="B100" s="1" t="s">
        <v>17</v>
      </c>
      <c r="C100" s="1" t="s">
        <v>15</v>
      </c>
      <c r="D100" s="1">
        <v>0</v>
      </c>
      <c r="E100" s="14" t="s">
        <v>96</v>
      </c>
    </row>
    <row r="101" spans="1:5" ht="31.5" x14ac:dyDescent="0.25">
      <c r="A101" s="6" t="s">
        <v>98</v>
      </c>
      <c r="B101" s="1" t="s">
        <v>19</v>
      </c>
      <c r="C101" s="1" t="s">
        <v>15</v>
      </c>
      <c r="D101" s="1">
        <v>0</v>
      </c>
      <c r="E101" s="14" t="s">
        <v>96</v>
      </c>
    </row>
    <row r="102" spans="1:5" ht="31.5" x14ac:dyDescent="0.25">
      <c r="A102" s="6" t="s">
        <v>99</v>
      </c>
      <c r="B102" s="1" t="s">
        <v>43</v>
      </c>
      <c r="C102" s="1" t="s">
        <v>15</v>
      </c>
      <c r="D102" s="1">
        <v>0</v>
      </c>
      <c r="E102" s="14" t="s">
        <v>96</v>
      </c>
    </row>
    <row r="103" spans="1:5" ht="31.5" x14ac:dyDescent="0.25">
      <c r="A103" s="6" t="s">
        <v>100</v>
      </c>
      <c r="B103" s="1" t="s">
        <v>101</v>
      </c>
      <c r="C103" s="1" t="s">
        <v>15</v>
      </c>
      <c r="D103" s="1">
        <v>0</v>
      </c>
      <c r="E103" s="14" t="s">
        <v>96</v>
      </c>
    </row>
    <row r="104" spans="1:5" ht="31.5" x14ac:dyDescent="0.25">
      <c r="A104" s="6" t="s">
        <v>102</v>
      </c>
      <c r="B104" s="1" t="s">
        <v>47</v>
      </c>
      <c r="C104" s="1" t="s">
        <v>15</v>
      </c>
      <c r="D104" s="1">
        <v>0</v>
      </c>
      <c r="E104" s="14" t="s">
        <v>96</v>
      </c>
    </row>
    <row r="105" spans="1:5" x14ac:dyDescent="0.25">
      <c r="A105" s="34" t="s">
        <v>103</v>
      </c>
      <c r="B105" s="34"/>
      <c r="C105" s="34"/>
      <c r="D105" s="34"/>
      <c r="E105" s="7"/>
    </row>
    <row r="106" spans="1:5" ht="31.5" x14ac:dyDescent="0.25">
      <c r="A106" s="6" t="s">
        <v>104</v>
      </c>
      <c r="B106" s="1" t="s">
        <v>86</v>
      </c>
      <c r="C106" s="1" t="s">
        <v>87</v>
      </c>
      <c r="D106" s="1">
        <v>0</v>
      </c>
      <c r="E106" s="14" t="s">
        <v>96</v>
      </c>
    </row>
    <row r="107" spans="1:5" ht="31.5" x14ac:dyDescent="0.25">
      <c r="A107" s="6" t="s">
        <v>105</v>
      </c>
      <c r="B107" s="1" t="s">
        <v>89</v>
      </c>
      <c r="C107" s="1" t="s">
        <v>87</v>
      </c>
      <c r="D107" s="1">
        <v>0</v>
      </c>
      <c r="E107" s="14" t="s">
        <v>96</v>
      </c>
    </row>
    <row r="108" spans="1:5" ht="31.5" x14ac:dyDescent="0.25">
      <c r="A108" s="6" t="s">
        <v>106</v>
      </c>
      <c r="B108" s="1" t="s">
        <v>107</v>
      </c>
      <c r="C108" s="1" t="s">
        <v>87</v>
      </c>
      <c r="D108" s="1">
        <v>0</v>
      </c>
      <c r="E108" s="14" t="s">
        <v>96</v>
      </c>
    </row>
    <row r="109" spans="1:5" ht="31.5" x14ac:dyDescent="0.25">
      <c r="A109" s="6" t="s">
        <v>108</v>
      </c>
      <c r="B109" s="1" t="s">
        <v>93</v>
      </c>
      <c r="C109" s="1" t="s">
        <v>15</v>
      </c>
      <c r="D109" s="1">
        <v>0</v>
      </c>
      <c r="E109" s="14" t="s">
        <v>96</v>
      </c>
    </row>
    <row r="110" spans="1:5" x14ac:dyDescent="0.25">
      <c r="A110" s="34" t="s">
        <v>109</v>
      </c>
      <c r="B110" s="34"/>
      <c r="C110" s="34"/>
      <c r="D110" s="34"/>
    </row>
    <row r="111" spans="1:5" x14ac:dyDescent="0.25">
      <c r="A111" s="6" t="s">
        <v>110</v>
      </c>
      <c r="B111" s="1" t="s">
        <v>111</v>
      </c>
      <c r="C111" s="1" t="s">
        <v>87</v>
      </c>
      <c r="D111" s="1">
        <v>0</v>
      </c>
      <c r="E111" s="14" t="s">
        <v>112</v>
      </c>
    </row>
    <row r="112" spans="1:5" x14ac:dyDescent="0.25">
      <c r="A112" s="6" t="s">
        <v>113</v>
      </c>
      <c r="B112" s="1" t="s">
        <v>114</v>
      </c>
      <c r="C112" s="1" t="s">
        <v>87</v>
      </c>
      <c r="D112" s="1">
        <v>0</v>
      </c>
      <c r="E112" s="14" t="s">
        <v>112</v>
      </c>
    </row>
    <row r="113" spans="1:5" ht="31.5" x14ac:dyDescent="0.25">
      <c r="A113" s="6" t="s">
        <v>115</v>
      </c>
      <c r="B113" s="1" t="s">
        <v>116</v>
      </c>
      <c r="C113" s="1" t="s">
        <v>15</v>
      </c>
      <c r="D113" s="1">
        <v>0</v>
      </c>
      <c r="E113" s="14" t="s">
        <v>112</v>
      </c>
    </row>
  </sheetData>
  <sheetProtection password="CC29" sheet="1" objects="1" scenarios="1" selectLockedCells="1" selectUnlockedCells="1"/>
  <mergeCells count="9">
    <mergeCell ref="A105:D105"/>
    <mergeCell ref="A110:D110"/>
    <mergeCell ref="E27:E28"/>
    <mergeCell ref="F27:F28"/>
    <mergeCell ref="A2:D2"/>
    <mergeCell ref="A8:D8"/>
    <mergeCell ref="A26:D26"/>
    <mergeCell ref="A93:D93"/>
    <mergeCell ref="A98:D98"/>
  </mergeCells>
  <pageMargins left="0.7" right="0.7" top="0.75" bottom="0.75" header="0.3" footer="0.3"/>
  <pageSetup paperSize="9" scale="54" orientation="portrait" horizontalDpi="180" verticalDpi="180" r:id="rId1"/>
  <rowBreaks count="2" manualBreakCount="2">
    <brk id="61" max="16383" man="1"/>
    <brk id="104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2023-03-27T11:34:14Z</dcterms:modified>
</cp:coreProperties>
</file>