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Лист1!$A$1:$D$114</definedName>
  </definedNames>
  <calcPr calcId="162913"/>
</workbook>
</file>

<file path=xl/calcChain.xml><?xml version="1.0" encoding="utf-8"?>
<calcChain xmlns="http://schemas.openxmlformats.org/spreadsheetml/2006/main">
  <c r="D93" i="1" l="1"/>
  <c r="D92" i="1"/>
  <c r="D91" i="1"/>
  <c r="D90" i="1"/>
  <c r="D88" i="1"/>
  <c r="D87" i="1"/>
  <c r="D86" i="1"/>
  <c r="D84" i="1"/>
  <c r="D83" i="1"/>
  <c r="D82" i="1"/>
  <c r="D81" i="1"/>
  <c r="D80" i="1"/>
  <c r="D78" i="1"/>
  <c r="D77" i="1"/>
  <c r="D75" i="1"/>
  <c r="D73" i="1"/>
  <c r="D72" i="1"/>
  <c r="D71" i="1"/>
  <c r="D70" i="1"/>
  <c r="D69" i="1"/>
  <c r="D68" i="1"/>
  <c r="D66" i="1"/>
  <c r="D65" i="1"/>
  <c r="D64" i="1"/>
  <c r="D63" i="1"/>
  <c r="D62" i="1"/>
  <c r="D61" i="1"/>
  <c r="D60" i="1"/>
  <c r="D59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15" i="1"/>
  <c r="D11" i="1"/>
  <c r="D10" i="1"/>
  <c r="D9" i="1"/>
  <c r="E93" i="1" l="1"/>
  <c r="F93" i="1"/>
  <c r="D29" i="1" l="1"/>
  <c r="D14" i="1" l="1"/>
  <c r="D13" i="1" l="1"/>
  <c r="D12" i="1" s="1"/>
  <c r="D17" i="1" s="1"/>
  <c r="D16" i="1" s="1"/>
  <c r="F16" i="1" l="1"/>
  <c r="E25" i="1" s="1"/>
  <c r="D22" i="1"/>
  <c r="D24" i="1" s="1"/>
</calcChain>
</file>

<file path=xl/sharedStrings.xml><?xml version="1.0" encoding="utf-8"?>
<sst xmlns="http://schemas.openxmlformats.org/spreadsheetml/2006/main" count="351" uniqueCount="237">
  <si>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</si>
  <si>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</si>
  <si>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</si>
  <si>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</si>
  <si>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</si>
  <si>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</si>
  <si>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</si>
  <si>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</si>
  <si>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</si>
  <si>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</si>
  <si>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</si>
  <si>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</si>
  <si>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</si>
  <si>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</si>
  <si>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</si>
  <si>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</si>
  <si>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</si>
  <si>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</si>
  <si>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</si>
  <si>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</si>
  <si>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</si>
  <si>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</si>
  <si>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</si>
  <si>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</si>
  <si>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</si>
  <si>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</si>
  <si>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</si>
  <si>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</si>
  <si>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</si>
  <si>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</si>
  <si>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</si>
  <si>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</si>
  <si>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</si>
  <si>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</si>
  <si>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</si>
  <si>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</si>
  <si>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</si>
  <si>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</si>
  <si>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</si>
  <si>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</si>
  <si>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</si>
  <si>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</si>
  <si>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</si>
  <si>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</si>
  <si>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</si>
  <si>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</si>
  <si>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</si>
  <si>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</si>
  <si>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</si>
  <si>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</si>
  <si>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</si>
  <si>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</si>
  <si>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</si>
  <si>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</si>
  <si>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</si>
  <si>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</si>
  <si>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</si>
  <si>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</si>
  <si>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</si>
  <si>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</si>
  <si>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</si>
  <si>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</si>
  <si>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</si>
  <si>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</si>
  <si>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</si>
  <si>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</si>
  <si>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</si>
  <si>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</si>
  <si>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</si>
  <si>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</si>
  <si>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</si>
  <si>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</si>
  <si>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</si>
  <si>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</si>
  <si>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</si>
  <si>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</si>
  <si>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</si>
  <si>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</si>
  <si>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</si>
  <si>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</si>
  <si>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</si>
  <si>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</si>
  <si>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</si>
  <si>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</si>
  <si>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</si>
  <si>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</si>
  <si>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</si>
  <si>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</si>
  <si>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</si>
  <si>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</si>
  <si>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</si>
  <si>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</si>
  <si>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</si>
  <si>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</si>
  <si>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</si>
  <si>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</si>
  <si>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</si>
  <si>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</si>
  <si>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</si>
  <si>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</si>
  <si>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</si>
  <si>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</si>
  <si>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</si>
  <si>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</si>
  <si>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</si>
  <si>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</si>
  <si>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</si>
  <si>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</si>
  <si>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</si>
  <si>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</si>
  <si>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</si>
  <si>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</si>
  <si>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</si>
  <si>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</si>
  <si>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</si>
  <si>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</si>
  <si>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</si>
  <si>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</si>
  <si>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экономист</t>
  </si>
  <si>
    <t>Мехуборка (асфальт) в зимний период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</si>
  <si>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</si>
  <si>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</si>
  <si>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</si>
  <si>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</si>
  <si>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</si>
  <si>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</si>
  <si>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</si>
  <si>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</si>
  <si>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</si>
  <si>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</si>
  <si>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</si>
  <si>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</si>
  <si>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</si>
  <si>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</si>
  <si>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</si>
  <si>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</si>
  <si>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</si>
  <si>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21.11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</si>
  <si>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</si>
  <si>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</si>
  <si>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</si>
  <si>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</si>
  <si>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</si>
  <si>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</si>
  <si>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</si>
  <si>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</si>
  <si>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</si>
  <si>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</si>
  <si>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</si>
  <si>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</si>
  <si>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</si>
  <si>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</si>
  <si>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</si>
  <si>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</si>
  <si>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</si>
  <si>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</si>
  <si>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</si>
  <si>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</si>
  <si>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</si>
  <si>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</si>
  <si>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</si>
  <si>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</si>
  <si>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</si>
  <si>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</si>
  <si>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</si>
  <si>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</si>
  <si>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</si>
  <si>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</si>
  <si>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</si>
  <si>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21.28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</si>
  <si>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</si>
  <si>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</si>
  <si>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</si>
  <si>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</si>
  <si>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</si>
  <si>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</si>
  <si>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</si>
  <si>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</si>
  <si>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</si>
  <si>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</si>
  <si>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</si>
  <si>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</si>
  <si>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</si>
  <si>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</si>
  <si>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</si>
  <si>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</si>
  <si>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</si>
  <si>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</si>
  <si>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</si>
  <si>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</si>
  <si>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</si>
  <si>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</si>
  <si>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</si>
  <si>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</si>
  <si>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</si>
  <si>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</si>
  <si>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</si>
  <si>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</si>
  <si>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</si>
  <si>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</si>
  <si>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</si>
  <si>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</si>
  <si>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</si>
  <si>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</si>
  <si>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</si>
  <si>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</si>
  <si>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</si>
  <si>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</si>
  <si>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</si>
  <si>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</si>
  <si>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</si>
  <si>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</si>
  <si>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</si>
  <si>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</si>
  <si>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</si>
  <si>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</si>
  <si>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</si>
  <si>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</si>
  <si>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</si>
  <si>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перила</t>
  </si>
  <si>
    <t>25.6.2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</si>
  <si>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</si>
  <si>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</si>
  <si>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</si>
  <si>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</si>
  <si>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</si>
  <si>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</si>
  <si>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</si>
  <si>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Обследование спец.организациями</t>
  </si>
  <si>
    <t>25.6.3</t>
  </si>
  <si>
    <t xml:space="preserve">     двери</t>
  </si>
  <si>
    <t>Отчет об исполнении управляющей организацией ООО "ГУК "Привокзальная" договора оказания услуг выполнения работ за 2022 год по дому №43А             ул. Ленина в  г. Липецке</t>
  </si>
  <si>
    <t>31.03.2023 г.</t>
  </si>
  <si>
    <t>01.01.2022 г.</t>
  </si>
  <si>
    <t>31.12.2022 г.</t>
  </si>
  <si>
    <t>01.01.22-31.07.22</t>
  </si>
  <si>
    <t>01.08.22-31.12.22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</si>
</sst>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51;&#1077;&#1085;&#1080;&#1085;&#1072;,%20&#1076;.43&#1040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-69611.143770124996</v>
          </cell>
        </row>
        <row r="25">
          <cell r="D25">
            <v>438.26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>
        <row r="124">
          <cell r="HD124">
            <v>11969.643349116446</v>
          </cell>
        </row>
        <row r="125">
          <cell r="HD125">
            <v>11924.802147403178</v>
          </cell>
        </row>
        <row r="126">
          <cell r="HD126">
            <v>2861.4616073236771</v>
          </cell>
        </row>
      </sheetData>
      <sheetData sheetId="7">
        <row r="124">
          <cell r="HD124">
            <v>15467.142785660271</v>
          </cell>
        </row>
        <row r="125">
          <cell r="HD125">
            <v>15402.443958265929</v>
          </cell>
        </row>
        <row r="126">
          <cell r="HD126">
            <v>3695.9555773163092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view="pageBreakPreview" zoomScaleNormal="90" zoomScaleSheetLayoutView="100" workbookViewId="0">
      <selection activeCell="R8" sqref="R8"/>
    </sheetView>
  </sheetViews>
  <sheetFormatPr defaultRowHeight="15.75" x14ac:dyDescent="0.25"/>
  <cols>
    <col min="1" max="1" width="9.140625" style="11"/>
    <col min="2" max="2" width="62.42578125" style="14" customWidth="1"/>
    <col min="3" max="3" width="25.2851562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12" width="9.140625" style="14" hidden="1" customWidth="1"/>
    <col min="13" max="20" width="9.140625" style="14" customWidth="1"/>
    <col min="21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35" t="s">
        <v>231</v>
      </c>
      <c r="B2" s="35"/>
      <c r="C2" s="35"/>
      <c r="D2" s="35"/>
      <c r="E2" s="14">
        <v>385.7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232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233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234</v>
      </c>
    </row>
    <row r="8" spans="1:22" ht="42.75" customHeight="1" x14ac:dyDescent="0.25">
      <c r="A8" s="33" t="s">
        <v>12</v>
      </c>
      <c r="B8" s="33"/>
      <c r="C8" s="33"/>
      <c r="D8" s="33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0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[1]Лист1!$D$24</f>
        <v>-69611.143770124996</v>
      </c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[1]Лист1!$D$25</f>
        <v>438.26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8">
        <f>D13+D14+D15</f>
        <v>61321.449425085812</v>
      </c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'[2]ГУК 2021'!$HD$125+'[2]ГУК 2022'!$HD$125</f>
        <v>27327.246105669106</v>
      </c>
    </row>
    <row r="14" spans="1:22" x14ac:dyDescent="0.25">
      <c r="A14" s="6" t="s">
        <v>24</v>
      </c>
      <c r="B14" s="12" t="s">
        <v>25</v>
      </c>
      <c r="C14" s="1" t="s">
        <v>15</v>
      </c>
      <c r="D14" s="10">
        <f>'[2]ГУК 2022'!$HD$124+'[2]ГУК 2021'!$HD$124</f>
        <v>27436.786134776718</v>
      </c>
    </row>
    <row r="15" spans="1:22" x14ac:dyDescent="0.25">
      <c r="A15" s="6" t="s">
        <v>26</v>
      </c>
      <c r="B15" s="12" t="s">
        <v>27</v>
      </c>
      <c r="C15" s="1" t="s">
        <v>15</v>
      </c>
      <c r="D15" s="10">
        <f>'[2]ГУК 2022'!$HD$126+'[2]ГУК 2021'!$HD$126</f>
        <v>6557.4171846399859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48115.11942508581</v>
      </c>
      <c r="E16" s="14">
        <v>48115.12</v>
      </c>
      <c r="F16" s="9">
        <f>D16-E16</f>
        <v>-5.7491419283905998E-4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D12-D25+D98+D114</f>
        <v>48115.11942508581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</f>
        <v>-21496.024345039186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v>0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D22-D93</f>
        <v>-82817.477571974392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3">
        <v>7405.33</v>
      </c>
      <c r="E25" s="9">
        <f>F16+D25</f>
        <v>7405.3294250858071</v>
      </c>
    </row>
    <row r="26" spans="1:22" ht="35.25" customHeight="1" x14ac:dyDescent="0.25">
      <c r="A26" s="33" t="s">
        <v>48</v>
      </c>
      <c r="B26" s="33"/>
      <c r="C26" s="33"/>
      <c r="D26" s="33"/>
    </row>
    <row r="27" spans="1:22" s="5" customFormat="1" ht="32.25" customHeight="1" x14ac:dyDescent="0.25">
      <c r="A27" s="16" t="s">
        <v>1</v>
      </c>
      <c r="B27" s="3" t="s">
        <v>50</v>
      </c>
      <c r="C27" s="3" t="s">
        <v>127</v>
      </c>
      <c r="D27" s="17" t="s">
        <v>128</v>
      </c>
      <c r="E27" s="34" t="s">
        <v>235</v>
      </c>
      <c r="F27" s="34" t="s">
        <v>236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6" t="s">
        <v>129</v>
      </c>
      <c r="B28" s="19" t="s">
        <v>130</v>
      </c>
      <c r="C28" s="1" t="s">
        <v>7</v>
      </c>
      <c r="D28" s="20" t="s">
        <v>7</v>
      </c>
      <c r="E28" s="34"/>
      <c r="F28" s="34"/>
    </row>
    <row r="29" spans="1:22" x14ac:dyDescent="0.25">
      <c r="A29" s="6" t="s">
        <v>49</v>
      </c>
      <c r="B29" s="21" t="s">
        <v>131</v>
      </c>
      <c r="C29" s="22" t="s">
        <v>132</v>
      </c>
      <c r="D29" s="23">
        <f>E29*E$2*7+F29*E$2*5</f>
        <v>165.16086501283542</v>
      </c>
      <c r="E29" s="24">
        <v>3.4478899703999991E-2</v>
      </c>
      <c r="F29" s="24">
        <v>3.7371679389165594E-2</v>
      </c>
    </row>
    <row r="30" spans="1:22" x14ac:dyDescent="0.25">
      <c r="A30" s="6" t="s">
        <v>56</v>
      </c>
      <c r="B30" s="21" t="s">
        <v>77</v>
      </c>
      <c r="C30" s="22" t="s">
        <v>132</v>
      </c>
      <c r="D30" s="23">
        <f t="shared" ref="D30:D56" si="0">E30*E$2*7+F30*E$2*5</f>
        <v>111.3915424477444</v>
      </c>
      <c r="E30" s="24">
        <v>2.3254042775999999E-2</v>
      </c>
      <c r="F30" s="24">
        <v>2.5205056964906401E-2</v>
      </c>
    </row>
    <row r="31" spans="1:22" x14ac:dyDescent="0.25">
      <c r="A31" s="6" t="s">
        <v>63</v>
      </c>
      <c r="B31" s="21" t="s">
        <v>133</v>
      </c>
      <c r="C31" s="22" t="s">
        <v>132</v>
      </c>
      <c r="D31" s="23">
        <f t="shared" si="0"/>
        <v>354.83043796238633</v>
      </c>
      <c r="E31" s="24">
        <v>7.4074225037999986E-2</v>
      </c>
      <c r="F31" s="24">
        <v>8.0289052518688189E-2</v>
      </c>
    </row>
    <row r="32" spans="1:22" x14ac:dyDescent="0.25">
      <c r="A32" s="6" t="s">
        <v>120</v>
      </c>
      <c r="B32" s="21" t="s">
        <v>82</v>
      </c>
      <c r="C32" s="22" t="s">
        <v>132</v>
      </c>
      <c r="D32" s="23">
        <f t="shared" si="0"/>
        <v>3382.7977197464802</v>
      </c>
      <c r="E32" s="24">
        <v>0.70662753293699998</v>
      </c>
      <c r="F32" s="24">
        <v>0.76482968295041431</v>
      </c>
    </row>
    <row r="33" spans="1:22" s="5" customFormat="1" x14ac:dyDescent="0.25">
      <c r="A33" s="6" t="s">
        <v>122</v>
      </c>
      <c r="B33" s="21" t="s">
        <v>134</v>
      </c>
      <c r="C33" s="22" t="s">
        <v>132</v>
      </c>
      <c r="D33" s="23">
        <f t="shared" si="0"/>
        <v>467.07817981403343</v>
      </c>
      <c r="E33" s="24">
        <v>9.7507007573999979E-2</v>
      </c>
      <c r="F33" s="24">
        <v>0.10568784550945859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1" t="s">
        <v>80</v>
      </c>
      <c r="C34" s="22" t="s">
        <v>132</v>
      </c>
      <c r="D34" s="23">
        <f t="shared" si="0"/>
        <v>568.43282039430574</v>
      </c>
      <c r="E34" s="24">
        <v>0.11910212195249999</v>
      </c>
      <c r="F34" s="24">
        <v>0.12801088998431476</v>
      </c>
    </row>
    <row r="35" spans="1:22" x14ac:dyDescent="0.25">
      <c r="A35" s="6" t="s">
        <v>66</v>
      </c>
      <c r="B35" s="21" t="s">
        <v>81</v>
      </c>
      <c r="C35" s="22" t="s">
        <v>132</v>
      </c>
      <c r="D35" s="23">
        <f t="shared" si="0"/>
        <v>996.35389507532545</v>
      </c>
      <c r="E35" s="24">
        <v>0.20799834158849997</v>
      </c>
      <c r="F35" s="24">
        <v>0.22544940244777514</v>
      </c>
    </row>
    <row r="36" spans="1:22" ht="31.5" x14ac:dyDescent="0.25">
      <c r="A36" s="6" t="s">
        <v>68</v>
      </c>
      <c r="B36" s="21" t="s">
        <v>135</v>
      </c>
      <c r="C36" s="22" t="s">
        <v>132</v>
      </c>
      <c r="D36" s="23">
        <f t="shared" si="0"/>
        <v>4.4682906391173409</v>
      </c>
      <c r="E36" s="24">
        <v>9.3279812249999993E-4</v>
      </c>
      <c r="F36" s="24">
        <v>1.0110598849777501E-3</v>
      </c>
    </row>
    <row r="37" spans="1:22" x14ac:dyDescent="0.25">
      <c r="A37" s="6" t="s">
        <v>69</v>
      </c>
      <c r="B37" s="21" t="s">
        <v>136</v>
      </c>
      <c r="C37" s="22" t="s">
        <v>132</v>
      </c>
      <c r="D37" s="23">
        <f t="shared" si="0"/>
        <v>768.42826251014594</v>
      </c>
      <c r="E37" s="24">
        <v>0.16041670035299999</v>
      </c>
      <c r="F37" s="24">
        <v>0.17387566151261669</v>
      </c>
    </row>
    <row r="38" spans="1:22" x14ac:dyDescent="0.25">
      <c r="A38" s="6" t="s">
        <v>126</v>
      </c>
      <c r="B38" s="21" t="s">
        <v>138</v>
      </c>
      <c r="C38" s="22" t="s">
        <v>132</v>
      </c>
      <c r="D38" s="23">
        <f t="shared" si="0"/>
        <v>1872.0639428944828</v>
      </c>
      <c r="E38" s="24">
        <v>0.3908111338695</v>
      </c>
      <c r="F38" s="24">
        <v>0.42360018800115107</v>
      </c>
    </row>
    <row r="39" spans="1:22" ht="31.5" x14ac:dyDescent="0.25">
      <c r="A39" s="6" t="s">
        <v>137</v>
      </c>
      <c r="B39" s="21" t="s">
        <v>140</v>
      </c>
      <c r="C39" s="22" t="s">
        <v>132</v>
      </c>
      <c r="D39" s="23">
        <f t="shared" si="0"/>
        <v>23.802343428495725</v>
      </c>
      <c r="E39" s="24">
        <v>4.9689653279999992E-3</v>
      </c>
      <c r="F39" s="24">
        <v>5.3858615190191996E-3</v>
      </c>
    </row>
    <row r="40" spans="1:22" ht="31.5" x14ac:dyDescent="0.25">
      <c r="A40" s="6" t="s">
        <v>139</v>
      </c>
      <c r="B40" s="21" t="s">
        <v>142</v>
      </c>
      <c r="C40" s="22" t="s">
        <v>132</v>
      </c>
      <c r="D40" s="23">
        <f t="shared" si="0"/>
        <v>85.769443775656669</v>
      </c>
      <c r="E40" s="24">
        <v>1.7948823274499998E-2</v>
      </c>
      <c r="F40" s="24">
        <v>1.934633954723055E-2</v>
      </c>
    </row>
    <row r="41" spans="1:22" ht="31.5" x14ac:dyDescent="0.25">
      <c r="A41" s="6" t="s">
        <v>141</v>
      </c>
      <c r="B41" s="21" t="s">
        <v>144</v>
      </c>
      <c r="C41" s="22" t="s">
        <v>132</v>
      </c>
      <c r="D41" s="23">
        <f t="shared" si="0"/>
        <v>515.8708433439399</v>
      </c>
      <c r="E41" s="24">
        <v>0.10769293964699998</v>
      </c>
      <c r="F41" s="24">
        <v>0.1167283772833833</v>
      </c>
    </row>
    <row r="42" spans="1:22" x14ac:dyDescent="0.25">
      <c r="A42" s="6" t="s">
        <v>143</v>
      </c>
      <c r="B42" s="21" t="s">
        <v>146</v>
      </c>
      <c r="C42" s="22" t="s">
        <v>132</v>
      </c>
      <c r="D42" s="23">
        <f t="shared" si="0"/>
        <v>934.15100838179251</v>
      </c>
      <c r="E42" s="24">
        <v>0.19501289802449998</v>
      </c>
      <c r="F42" s="24">
        <v>0.21137448016875554</v>
      </c>
    </row>
    <row r="43" spans="1:22" x14ac:dyDescent="0.25">
      <c r="A43" s="6" t="s">
        <v>145</v>
      </c>
      <c r="B43" s="21" t="s">
        <v>148</v>
      </c>
      <c r="C43" s="22" t="s">
        <v>132</v>
      </c>
      <c r="D43" s="23">
        <f t="shared" si="0"/>
        <v>2028.2668216439856</v>
      </c>
      <c r="E43" s="24">
        <v>0.42341996883449995</v>
      </c>
      <c r="F43" s="24">
        <v>0.45894490421971451</v>
      </c>
    </row>
    <row r="44" spans="1:22" x14ac:dyDescent="0.25">
      <c r="A44" s="6" t="s">
        <v>147</v>
      </c>
      <c r="B44" s="21" t="s">
        <v>117</v>
      </c>
      <c r="C44" s="22" t="s">
        <v>132</v>
      </c>
      <c r="D44" s="23">
        <f t="shared" si="0"/>
        <v>940.75378326379496</v>
      </c>
      <c r="E44" s="24">
        <v>0.19647856405649999</v>
      </c>
      <c r="F44" s="24">
        <v>0.21274633558084036</v>
      </c>
    </row>
    <row r="45" spans="1:22" ht="31.5" x14ac:dyDescent="0.25">
      <c r="A45" s="6" t="s">
        <v>149</v>
      </c>
      <c r="B45" s="21" t="s">
        <v>151</v>
      </c>
      <c r="C45" s="22" t="s">
        <v>132</v>
      </c>
      <c r="D45" s="23">
        <f t="shared" si="0"/>
        <v>26.312077931185584</v>
      </c>
      <c r="E45" s="24">
        <v>5.4928962495000002E-3</v>
      </c>
      <c r="F45" s="24">
        <v>5.9537502448330504E-3</v>
      </c>
    </row>
    <row r="46" spans="1:22" x14ac:dyDescent="0.25">
      <c r="A46" s="6" t="s">
        <v>150</v>
      </c>
      <c r="B46" s="21" t="s">
        <v>153</v>
      </c>
      <c r="C46" s="22" t="s">
        <v>132</v>
      </c>
      <c r="D46" s="23">
        <f t="shared" si="0"/>
        <v>386.00646724669559</v>
      </c>
      <c r="E46" s="24">
        <v>8.0626154365499997E-2</v>
      </c>
      <c r="F46" s="24">
        <v>8.7282298716765447E-2</v>
      </c>
    </row>
    <row r="47" spans="1:22" x14ac:dyDescent="0.25">
      <c r="A47" s="6" t="s">
        <v>152</v>
      </c>
      <c r="B47" s="21" t="s">
        <v>79</v>
      </c>
      <c r="C47" s="22" t="s">
        <v>132</v>
      </c>
      <c r="D47" s="23">
        <f t="shared" si="0"/>
        <v>3713.2030335692534</v>
      </c>
      <c r="E47" s="24">
        <v>0.77516641103249995</v>
      </c>
      <c r="F47" s="24">
        <v>0.84020287291812679</v>
      </c>
    </row>
    <row r="48" spans="1:22" ht="31.5" x14ac:dyDescent="0.25">
      <c r="A48" s="6" t="s">
        <v>154</v>
      </c>
      <c r="B48" s="21" t="s">
        <v>156</v>
      </c>
      <c r="C48" s="22" t="s">
        <v>132</v>
      </c>
      <c r="D48" s="23">
        <f t="shared" si="0"/>
        <v>386.04927721689069</v>
      </c>
      <c r="E48" s="24">
        <v>8.0635091353499985E-2</v>
      </c>
      <c r="F48" s="24">
        <v>8.7291985518058654E-2</v>
      </c>
    </row>
    <row r="49" spans="1:22" ht="31.5" x14ac:dyDescent="0.25">
      <c r="A49" s="6" t="s">
        <v>155</v>
      </c>
      <c r="B49" s="21" t="s">
        <v>159</v>
      </c>
      <c r="C49" s="22" t="s">
        <v>132</v>
      </c>
      <c r="D49" s="23">
        <f t="shared" si="0"/>
        <v>307.17758988892541</v>
      </c>
      <c r="E49" s="24">
        <v>6.4126240270499998E-2</v>
      </c>
      <c r="F49" s="24">
        <v>6.9506431829194956E-2</v>
      </c>
    </row>
    <row r="50" spans="1:22" ht="31.5" x14ac:dyDescent="0.25">
      <c r="A50" s="6" t="s">
        <v>157</v>
      </c>
      <c r="B50" s="21" t="s">
        <v>161</v>
      </c>
      <c r="C50" s="22" t="s">
        <v>132</v>
      </c>
      <c r="D50" s="23">
        <f t="shared" si="0"/>
        <v>594.53951482377704</v>
      </c>
      <c r="E50" s="24">
        <v>0.12411577222049998</v>
      </c>
      <c r="F50" s="24">
        <v>0.13452908550979994</v>
      </c>
    </row>
    <row r="51" spans="1:22" x14ac:dyDescent="0.25">
      <c r="A51" s="6" t="s">
        <v>158</v>
      </c>
      <c r="B51" s="21" t="s">
        <v>227</v>
      </c>
      <c r="C51" s="22" t="s">
        <v>62</v>
      </c>
      <c r="D51" s="23">
        <f t="shared" si="0"/>
        <v>2374.8670428363571</v>
      </c>
      <c r="E51" s="24">
        <v>0.49577605792949991</v>
      </c>
      <c r="F51" s="24">
        <v>0.53737166918978496</v>
      </c>
    </row>
    <row r="52" spans="1:22" x14ac:dyDescent="0.25">
      <c r="A52" s="6" t="s">
        <v>160</v>
      </c>
      <c r="B52" s="21" t="s">
        <v>78</v>
      </c>
      <c r="C52" s="22" t="s">
        <v>132</v>
      </c>
      <c r="D52" s="23">
        <f t="shared" si="0"/>
        <v>426.51573305414189</v>
      </c>
      <c r="E52" s="24">
        <v>8.9039211443999983E-2</v>
      </c>
      <c r="F52" s="24">
        <v>9.6509601284151592E-2</v>
      </c>
    </row>
    <row r="53" spans="1:22" x14ac:dyDescent="0.25">
      <c r="A53" s="6" t="s">
        <v>162</v>
      </c>
      <c r="B53" s="21" t="s">
        <v>163</v>
      </c>
      <c r="C53" s="22" t="s">
        <v>132</v>
      </c>
      <c r="D53" s="23">
        <f t="shared" si="0"/>
        <v>222.54227881314108</v>
      </c>
      <c r="E53" s="24">
        <v>4.6457814994499989E-2</v>
      </c>
      <c r="F53" s="24">
        <v>5.035562567253854E-2</v>
      </c>
    </row>
    <row r="54" spans="1:22" ht="31.5" x14ac:dyDescent="0.25">
      <c r="A54" s="6" t="s">
        <v>164</v>
      </c>
      <c r="B54" s="21" t="s">
        <v>165</v>
      </c>
      <c r="C54" s="22" t="s">
        <v>132</v>
      </c>
      <c r="D54" s="23">
        <f t="shared" si="0"/>
        <v>2079.5317609526619</v>
      </c>
      <c r="E54" s="24">
        <v>0.43412201196450001</v>
      </c>
      <c r="F54" s="24">
        <v>0.47054484876832159</v>
      </c>
    </row>
    <row r="55" spans="1:22" x14ac:dyDescent="0.25">
      <c r="A55" s="6" t="s">
        <v>166</v>
      </c>
      <c r="B55" s="21" t="s">
        <v>228</v>
      </c>
      <c r="C55" s="22" t="s">
        <v>132</v>
      </c>
      <c r="D55" s="23">
        <f t="shared" si="0"/>
        <v>321.07477646352152</v>
      </c>
      <c r="E55" s="24">
        <v>6.7027409999999996E-2</v>
      </c>
      <c r="F55" s="24">
        <v>7.2651009698999999E-2</v>
      </c>
    </row>
    <row r="56" spans="1:22" x14ac:dyDescent="0.25">
      <c r="A56" s="6" t="s">
        <v>169</v>
      </c>
      <c r="B56" s="21" t="s">
        <v>167</v>
      </c>
      <c r="C56" s="22" t="s">
        <v>168</v>
      </c>
      <c r="D56" s="23">
        <f t="shared" si="0"/>
        <v>2898.7433506067878</v>
      </c>
      <c r="E56" s="24">
        <v>0.60514021433249998</v>
      </c>
      <c r="F56" s="24">
        <v>0.65591147831499674</v>
      </c>
    </row>
    <row r="57" spans="1:22" x14ac:dyDescent="0.25">
      <c r="A57" s="16" t="s">
        <v>170</v>
      </c>
      <c r="B57" s="25" t="s">
        <v>171</v>
      </c>
      <c r="C57" s="1" t="s">
        <v>7</v>
      </c>
      <c r="D57" s="20" t="s">
        <v>7</v>
      </c>
      <c r="E57" s="24"/>
      <c r="F57" s="24"/>
    </row>
    <row r="58" spans="1:22" s="5" customFormat="1" ht="31.5" x14ac:dyDescent="0.25">
      <c r="A58" s="6" t="s">
        <v>172</v>
      </c>
      <c r="B58" s="21" t="s">
        <v>173</v>
      </c>
      <c r="C58" s="1" t="s">
        <v>7</v>
      </c>
      <c r="D58" s="20" t="s">
        <v>7</v>
      </c>
      <c r="E58" s="24"/>
      <c r="F58" s="2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31.5" x14ac:dyDescent="0.25">
      <c r="A59" s="6" t="s">
        <v>174</v>
      </c>
      <c r="B59" s="21" t="s">
        <v>72</v>
      </c>
      <c r="C59" s="26" t="s">
        <v>175</v>
      </c>
      <c r="D59" s="23">
        <f t="shared" ref="D59:D66" si="1">E59*E$2*7+F59*E$2*5</f>
        <v>850.84815762833193</v>
      </c>
      <c r="E59" s="24">
        <v>0.17762263649999999</v>
      </c>
      <c r="F59" s="24">
        <v>0.19252517570235</v>
      </c>
    </row>
    <row r="60" spans="1:22" ht="31.5" x14ac:dyDescent="0.25">
      <c r="A60" s="6" t="s">
        <v>176</v>
      </c>
      <c r="B60" s="21" t="s">
        <v>177</v>
      </c>
      <c r="C60" s="26" t="s">
        <v>74</v>
      </c>
      <c r="D60" s="23">
        <f t="shared" si="1"/>
        <v>1610.7251285919995</v>
      </c>
      <c r="E60" s="24">
        <v>0.33625417349999998</v>
      </c>
      <c r="F60" s="24">
        <v>0.36446589865665002</v>
      </c>
    </row>
    <row r="61" spans="1:22" x14ac:dyDescent="0.25">
      <c r="A61" s="6" t="s">
        <v>178</v>
      </c>
      <c r="B61" s="21" t="s">
        <v>179</v>
      </c>
      <c r="C61" s="26" t="s">
        <v>60</v>
      </c>
      <c r="D61" s="23">
        <f t="shared" si="1"/>
        <v>412.04596312818592</v>
      </c>
      <c r="E61" s="24">
        <v>8.6018509499999993E-2</v>
      </c>
      <c r="F61" s="24">
        <v>9.3235462447049999E-2</v>
      </c>
    </row>
    <row r="62" spans="1:22" x14ac:dyDescent="0.25">
      <c r="A62" s="6" t="s">
        <v>180</v>
      </c>
      <c r="B62" s="21" t="s">
        <v>75</v>
      </c>
      <c r="C62" s="26" t="s">
        <v>60</v>
      </c>
      <c r="D62" s="23">
        <f t="shared" si="1"/>
        <v>845.49691135393982</v>
      </c>
      <c r="E62" s="24">
        <v>0.17650551299999998</v>
      </c>
      <c r="F62" s="24">
        <v>0.19131432554069999</v>
      </c>
    </row>
    <row r="63" spans="1:22" x14ac:dyDescent="0.25">
      <c r="A63" s="6" t="s">
        <v>181</v>
      </c>
      <c r="B63" s="21" t="s">
        <v>119</v>
      </c>
      <c r="C63" s="26" t="s">
        <v>132</v>
      </c>
      <c r="D63" s="23">
        <f t="shared" si="1"/>
        <v>219.40109725007301</v>
      </c>
      <c r="E63" s="24">
        <v>4.5802063499999997E-2</v>
      </c>
      <c r="F63" s="24">
        <v>4.9644856627650003E-2</v>
      </c>
    </row>
    <row r="64" spans="1:22" s="5" customFormat="1" ht="31.5" x14ac:dyDescent="0.25">
      <c r="A64" s="6" t="s">
        <v>182</v>
      </c>
      <c r="B64" s="21" t="s">
        <v>183</v>
      </c>
      <c r="C64" s="26" t="s">
        <v>132</v>
      </c>
      <c r="D64" s="23">
        <f t="shared" si="1"/>
        <v>1155.8691952686772</v>
      </c>
      <c r="E64" s="24">
        <v>0.24129867599999996</v>
      </c>
      <c r="F64" s="24">
        <v>0.26154363491639998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x14ac:dyDescent="0.25">
      <c r="A65" s="6" t="s">
        <v>184</v>
      </c>
      <c r="B65" s="21" t="s">
        <v>185</v>
      </c>
      <c r="C65" s="26" t="s">
        <v>73</v>
      </c>
      <c r="D65" s="23">
        <f t="shared" si="1"/>
        <v>235.45483607324906</v>
      </c>
      <c r="E65" s="24">
        <v>4.9153433999999989E-2</v>
      </c>
      <c r="F65" s="24">
        <v>5.3277407112599991E-2</v>
      </c>
    </row>
    <row r="66" spans="1:22" x14ac:dyDescent="0.25">
      <c r="A66" s="6" t="s">
        <v>186</v>
      </c>
      <c r="B66" s="21" t="s">
        <v>187</v>
      </c>
      <c r="C66" s="26" t="s">
        <v>70</v>
      </c>
      <c r="D66" s="23">
        <f t="shared" si="1"/>
        <v>181.94237332932886</v>
      </c>
      <c r="E66" s="24">
        <v>3.7982199000000001E-2</v>
      </c>
      <c r="F66" s="24">
        <v>4.1168905496100007E-2</v>
      </c>
    </row>
    <row r="67" spans="1:22" ht="31.5" x14ac:dyDescent="0.25">
      <c r="A67" s="6" t="s">
        <v>57</v>
      </c>
      <c r="B67" s="21" t="s">
        <v>188</v>
      </c>
      <c r="C67" s="1" t="s">
        <v>7</v>
      </c>
      <c r="D67" s="20" t="s">
        <v>7</v>
      </c>
      <c r="E67" s="24"/>
      <c r="F67" s="24"/>
    </row>
    <row r="68" spans="1:22" x14ac:dyDescent="0.25">
      <c r="A68" s="6" t="s">
        <v>189</v>
      </c>
      <c r="B68" s="21" t="s">
        <v>190</v>
      </c>
      <c r="C68" s="26" t="s">
        <v>74</v>
      </c>
      <c r="D68" s="23">
        <f t="shared" ref="D68:D73" si="2">E68*E$2*7+F68*E$2*5</f>
        <v>1434.1340015370624</v>
      </c>
      <c r="E68" s="24">
        <v>0.29938909799999996</v>
      </c>
      <c r="F68" s="24">
        <v>0.32450784332220001</v>
      </c>
    </row>
    <row r="69" spans="1:22" x14ac:dyDescent="0.25">
      <c r="A69" s="6" t="s">
        <v>191</v>
      </c>
      <c r="B69" s="21" t="s">
        <v>192</v>
      </c>
      <c r="C69" s="26" t="s">
        <v>74</v>
      </c>
      <c r="D69" s="23">
        <f t="shared" si="2"/>
        <v>3435.5001081596797</v>
      </c>
      <c r="E69" s="24">
        <v>0.71719328699999996</v>
      </c>
      <c r="F69" s="24">
        <v>0.77736580377929998</v>
      </c>
    </row>
    <row r="70" spans="1:22" s="5" customFormat="1" x14ac:dyDescent="0.25">
      <c r="A70" s="6" t="s">
        <v>193</v>
      </c>
      <c r="B70" s="21" t="s">
        <v>76</v>
      </c>
      <c r="C70" s="26" t="s">
        <v>194</v>
      </c>
      <c r="D70" s="23">
        <f t="shared" si="2"/>
        <v>305.02103764034541</v>
      </c>
      <c r="E70" s="24">
        <v>6.3676039500000003E-2</v>
      </c>
      <c r="F70" s="24">
        <v>6.9018459214050004E-2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x14ac:dyDescent="0.25">
      <c r="A71" s="6" t="s">
        <v>195</v>
      </c>
      <c r="B71" s="21" t="s">
        <v>196</v>
      </c>
      <c r="C71" s="26" t="s">
        <v>73</v>
      </c>
      <c r="D71" s="23">
        <f t="shared" si="2"/>
        <v>128.42991058540861</v>
      </c>
      <c r="E71" s="24">
        <v>2.6810964E-2</v>
      </c>
      <c r="F71" s="24">
        <v>2.9060403879600002E-2</v>
      </c>
    </row>
    <row r="72" spans="1:22" x14ac:dyDescent="0.25">
      <c r="A72" s="6" t="s">
        <v>197</v>
      </c>
      <c r="B72" s="21" t="s">
        <v>198</v>
      </c>
      <c r="C72" s="26" t="s">
        <v>59</v>
      </c>
      <c r="D72" s="23">
        <f t="shared" si="2"/>
        <v>1519.7539419273346</v>
      </c>
      <c r="E72" s="24">
        <v>0.31726307399999992</v>
      </c>
      <c r="F72" s="24">
        <v>0.34388144590859993</v>
      </c>
    </row>
    <row r="73" spans="1:22" x14ac:dyDescent="0.25">
      <c r="A73" s="6" t="s">
        <v>199</v>
      </c>
      <c r="B73" s="21" t="s">
        <v>200</v>
      </c>
      <c r="C73" s="26" t="s">
        <v>74</v>
      </c>
      <c r="D73" s="23">
        <f t="shared" si="2"/>
        <v>64.214955292704303</v>
      </c>
      <c r="E73" s="24">
        <v>1.3405482E-2</v>
      </c>
      <c r="F73" s="24">
        <v>1.4530201939800001E-2</v>
      </c>
    </row>
    <row r="74" spans="1:22" x14ac:dyDescent="0.25">
      <c r="A74" s="16" t="s">
        <v>201</v>
      </c>
      <c r="B74" s="25" t="s">
        <v>202</v>
      </c>
      <c r="C74" s="1" t="s">
        <v>7</v>
      </c>
      <c r="D74" s="20" t="s">
        <v>7</v>
      </c>
      <c r="E74" s="24"/>
      <c r="F74" s="24"/>
    </row>
    <row r="75" spans="1:22" s="5" customFormat="1" x14ac:dyDescent="0.25">
      <c r="A75" s="6" t="s">
        <v>51</v>
      </c>
      <c r="B75" s="27" t="s">
        <v>71</v>
      </c>
      <c r="C75" s="22" t="s">
        <v>132</v>
      </c>
      <c r="D75" s="23">
        <f>E75*E$2*7+F75*E$2*5</f>
        <v>159.22633289453472</v>
      </c>
      <c r="E75" s="24">
        <v>3.32400097425E-2</v>
      </c>
      <c r="F75" s="24">
        <v>3.6028846559895751E-2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31.5" x14ac:dyDescent="0.25">
      <c r="A76" s="16" t="s">
        <v>203</v>
      </c>
      <c r="B76" s="25" t="s">
        <v>204</v>
      </c>
      <c r="C76" s="1" t="s">
        <v>7</v>
      </c>
      <c r="D76" s="20" t="s">
        <v>7</v>
      </c>
      <c r="E76" s="28"/>
      <c r="F76" s="28"/>
    </row>
    <row r="77" spans="1:22" ht="31.5" x14ac:dyDescent="0.25">
      <c r="A77" s="6" t="s">
        <v>52</v>
      </c>
      <c r="B77" s="29" t="s">
        <v>205</v>
      </c>
      <c r="C77" s="30" t="s">
        <v>206</v>
      </c>
      <c r="D77" s="23">
        <f t="shared" ref="D77:D78" si="3">E77*E$2*7+F77*E$2*5</f>
        <v>147.06830135911599</v>
      </c>
      <c r="E77" s="28">
        <v>3.0701905150499996E-2</v>
      </c>
      <c r="F77" s="28">
        <v>3.3277794992626945E-2</v>
      </c>
    </row>
    <row r="78" spans="1:22" x14ac:dyDescent="0.25">
      <c r="A78" s="6" t="s">
        <v>207</v>
      </c>
      <c r="B78" s="29" t="s">
        <v>208</v>
      </c>
      <c r="C78" s="26" t="s">
        <v>132</v>
      </c>
      <c r="D78" s="23">
        <f t="shared" si="3"/>
        <v>333.54853152912926</v>
      </c>
      <c r="E78" s="28">
        <v>6.9631424878499978E-2</v>
      </c>
      <c r="F78" s="28">
        <v>7.5473501425806139E-2</v>
      </c>
    </row>
    <row r="79" spans="1:22" x14ac:dyDescent="0.25">
      <c r="A79" s="16" t="s">
        <v>209</v>
      </c>
      <c r="B79" s="31" t="s">
        <v>210</v>
      </c>
      <c r="C79" s="26"/>
      <c r="D79" s="20" t="s">
        <v>7</v>
      </c>
      <c r="E79" s="28"/>
      <c r="F79" s="28"/>
    </row>
    <row r="80" spans="1:22" ht="31.5" x14ac:dyDescent="0.25">
      <c r="A80" s="6" t="s">
        <v>54</v>
      </c>
      <c r="B80" s="29" t="s">
        <v>211</v>
      </c>
      <c r="C80" s="26" t="s">
        <v>61</v>
      </c>
      <c r="D80" s="23">
        <f t="shared" ref="D80:D84" si="4">E80*E$2*7+F80*E$2*5</f>
        <v>3804.2009764652903</v>
      </c>
      <c r="E80" s="24">
        <v>0.79416309614999991</v>
      </c>
      <c r="F80" s="24">
        <v>0.86079337991698501</v>
      </c>
    </row>
    <row r="81" spans="1:22" s="5" customFormat="1" ht="31.5" x14ac:dyDescent="0.25">
      <c r="A81" s="6" t="s">
        <v>212</v>
      </c>
      <c r="B81" s="29" t="s">
        <v>213</v>
      </c>
      <c r="C81" s="26" t="s">
        <v>60</v>
      </c>
      <c r="D81" s="23">
        <f t="shared" si="4"/>
        <v>1519.2188172998958</v>
      </c>
      <c r="E81" s="24">
        <v>0.31715136164999996</v>
      </c>
      <c r="F81" s="24">
        <v>0.343760360892435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x14ac:dyDescent="0.25">
      <c r="A82" s="6" t="s">
        <v>64</v>
      </c>
      <c r="B82" s="29" t="s">
        <v>214</v>
      </c>
      <c r="C82" s="26" t="s">
        <v>58</v>
      </c>
      <c r="D82" s="23">
        <f t="shared" si="4"/>
        <v>288.96729881716931</v>
      </c>
      <c r="E82" s="24">
        <v>6.032466899999999E-2</v>
      </c>
      <c r="F82" s="24">
        <v>6.5385908729099995E-2</v>
      </c>
    </row>
    <row r="83" spans="1:22" x14ac:dyDescent="0.25">
      <c r="A83" s="6" t="s">
        <v>121</v>
      </c>
      <c r="B83" s="29" t="s">
        <v>215</v>
      </c>
      <c r="C83" s="26" t="s">
        <v>59</v>
      </c>
      <c r="D83" s="23">
        <f t="shared" si="4"/>
        <v>138.06215387931422</v>
      </c>
      <c r="E83" s="24">
        <v>2.8821786299999996E-2</v>
      </c>
      <c r="F83" s="24">
        <v>3.1239934170569996E-2</v>
      </c>
    </row>
    <row r="84" spans="1:22" x14ac:dyDescent="0.25">
      <c r="A84" s="6" t="s">
        <v>123</v>
      </c>
      <c r="B84" s="29" t="s">
        <v>216</v>
      </c>
      <c r="C84" s="26" t="s">
        <v>62</v>
      </c>
      <c r="D84" s="23">
        <f t="shared" si="4"/>
        <v>57.793459763433866</v>
      </c>
      <c r="E84" s="24">
        <v>1.2064933799999998E-2</v>
      </c>
      <c r="F84" s="24">
        <v>1.307718174582E-2</v>
      </c>
    </row>
    <row r="85" spans="1:22" x14ac:dyDescent="0.25">
      <c r="A85" s="6" t="s">
        <v>125</v>
      </c>
      <c r="B85" s="29" t="s">
        <v>217</v>
      </c>
      <c r="C85" s="26"/>
      <c r="D85" s="20" t="s">
        <v>7</v>
      </c>
      <c r="E85" s="24"/>
      <c r="F85" s="24"/>
    </row>
    <row r="86" spans="1:22" x14ac:dyDescent="0.25">
      <c r="A86" s="6" t="s">
        <v>218</v>
      </c>
      <c r="B86" s="29" t="s">
        <v>230</v>
      </c>
      <c r="C86" s="26" t="s">
        <v>62</v>
      </c>
      <c r="D86" s="23">
        <f t="shared" ref="D86:D88" si="5">E86*E$2*7+F86*E$2*5</f>
        <v>17.65911270549368</v>
      </c>
      <c r="E86" s="24">
        <v>3.6865075499999994E-3</v>
      </c>
      <c r="F86" s="24">
        <v>3.9958055334449998E-3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x14ac:dyDescent="0.25">
      <c r="A87" s="6" t="s">
        <v>220</v>
      </c>
      <c r="B87" s="29" t="s">
        <v>219</v>
      </c>
      <c r="C87" s="26" t="s">
        <v>62</v>
      </c>
      <c r="D87" s="23">
        <f t="shared" si="5"/>
        <v>14.983489568297669</v>
      </c>
      <c r="E87" s="24">
        <v>3.1279457999999999E-3</v>
      </c>
      <c r="F87" s="24">
        <v>3.3903804526200002E-3</v>
      </c>
    </row>
    <row r="88" spans="1:22" x14ac:dyDescent="0.25">
      <c r="A88" s="6" t="s">
        <v>229</v>
      </c>
      <c r="B88" s="29" t="s">
        <v>221</v>
      </c>
      <c r="C88" s="26" t="s">
        <v>62</v>
      </c>
      <c r="D88" s="23">
        <f t="shared" si="5"/>
        <v>0.53512462743920253</v>
      </c>
      <c r="E88" s="24">
        <v>1.1171235E-4</v>
      </c>
      <c r="F88" s="24">
        <v>1.2108501616500001E-4</v>
      </c>
    </row>
    <row r="89" spans="1:22" x14ac:dyDescent="0.25">
      <c r="A89" s="16" t="s">
        <v>222</v>
      </c>
      <c r="B89" s="25" t="s">
        <v>223</v>
      </c>
      <c r="C89" s="1" t="s">
        <v>7</v>
      </c>
      <c r="D89" s="20" t="s">
        <v>7</v>
      </c>
      <c r="E89" s="24"/>
      <c r="F89" s="24"/>
    </row>
    <row r="90" spans="1:22" x14ac:dyDescent="0.25">
      <c r="A90" s="6" t="s">
        <v>55</v>
      </c>
      <c r="B90" s="27" t="s">
        <v>224</v>
      </c>
      <c r="C90" s="22" t="s">
        <v>53</v>
      </c>
      <c r="D90" s="23">
        <f t="shared" ref="D90:D92" si="6">E90*E$2*7+F90*E$2*5</f>
        <v>4735.8529528369418</v>
      </c>
      <c r="E90" s="28">
        <v>0.98865429749999989</v>
      </c>
      <c r="F90" s="28">
        <v>1.0716023930602501</v>
      </c>
    </row>
    <row r="91" spans="1:22" x14ac:dyDescent="0.25">
      <c r="A91" s="6" t="s">
        <v>225</v>
      </c>
      <c r="B91" s="27" t="s">
        <v>67</v>
      </c>
      <c r="C91" s="1"/>
      <c r="D91" s="23">
        <f t="shared" si="6"/>
        <v>6557.4171846399859</v>
      </c>
      <c r="E91" s="28">
        <v>1.3689231368999999</v>
      </c>
      <c r="F91" s="28">
        <v>1.4837757880859099</v>
      </c>
    </row>
    <row r="92" spans="1:22" s="5" customFormat="1" x14ac:dyDescent="0.25">
      <c r="A92" s="6" t="s">
        <v>65</v>
      </c>
      <c r="B92" s="27" t="s">
        <v>226</v>
      </c>
      <c r="C92" s="1"/>
      <c r="D92" s="23">
        <f t="shared" si="6"/>
        <v>4191.8987690449922</v>
      </c>
      <c r="E92" s="28">
        <v>0.87509869372499993</v>
      </c>
      <c r="F92" s="28">
        <v>0.94851947412852755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x14ac:dyDescent="0.25">
      <c r="A93" s="6"/>
      <c r="B93" s="3" t="s">
        <v>83</v>
      </c>
      <c r="C93" s="1" t="s">
        <v>15</v>
      </c>
      <c r="D93" s="8">
        <f>SUM(D29:D56)+SUM(D59:D66)+SUM(D68:D73)+SUM(D75:D75)+SUM(D77:D78)+SUM(D80:D84)+SUM(D86:D88)+SUM(D90:D92)</f>
        <v>61321.453226935206</v>
      </c>
      <c r="E93" s="32">
        <f t="shared" ref="E93:F93" si="7">SUM(E29:E56)+SUM(E59:E66)+SUM(E68:E73)+SUM(E75:E75)+SUM(E77:E78)+SUM(E80:E84)+SUM(E86:E88)+SUM(E90:E92)</f>
        <v>12.802526879233497</v>
      </c>
      <c r="F93" s="32">
        <f t="shared" si="7"/>
        <v>13.873949134401194</v>
      </c>
    </row>
    <row r="94" spans="1:22" x14ac:dyDescent="0.25">
      <c r="A94" s="33" t="s">
        <v>84</v>
      </c>
      <c r="B94" s="33"/>
      <c r="C94" s="33"/>
      <c r="D94" s="33"/>
    </row>
    <row r="95" spans="1:22" x14ac:dyDescent="0.25">
      <c r="A95" s="6" t="s">
        <v>85</v>
      </c>
      <c r="B95" s="1" t="s">
        <v>86</v>
      </c>
      <c r="C95" s="1" t="s">
        <v>87</v>
      </c>
      <c r="D95" s="1">
        <v>1</v>
      </c>
      <c r="E95" s="14" t="s">
        <v>118</v>
      </c>
    </row>
    <row r="96" spans="1:22" x14ac:dyDescent="0.25">
      <c r="A96" s="6" t="s">
        <v>88</v>
      </c>
      <c r="B96" s="1" t="s">
        <v>89</v>
      </c>
      <c r="C96" s="1" t="s">
        <v>87</v>
      </c>
      <c r="D96" s="1">
        <v>1</v>
      </c>
      <c r="E96" s="14" t="s">
        <v>118</v>
      </c>
    </row>
    <row r="97" spans="1:5" x14ac:dyDescent="0.25">
      <c r="A97" s="6" t="s">
        <v>90</v>
      </c>
      <c r="B97" s="1" t="s">
        <v>91</v>
      </c>
      <c r="C97" s="1" t="s">
        <v>87</v>
      </c>
      <c r="D97" s="1">
        <v>0</v>
      </c>
      <c r="E97" s="14" t="s">
        <v>118</v>
      </c>
    </row>
    <row r="98" spans="1:5" x14ac:dyDescent="0.25">
      <c r="A98" s="6" t="s">
        <v>92</v>
      </c>
      <c r="B98" s="1" t="s">
        <v>93</v>
      </c>
      <c r="C98" s="1" t="s">
        <v>15</v>
      </c>
      <c r="D98" s="1">
        <v>-5801</v>
      </c>
      <c r="E98" s="14" t="s">
        <v>118</v>
      </c>
    </row>
    <row r="99" spans="1:5" x14ac:dyDescent="0.25">
      <c r="A99" s="33" t="s">
        <v>94</v>
      </c>
      <c r="B99" s="33"/>
      <c r="C99" s="33"/>
      <c r="D99" s="33"/>
    </row>
    <row r="100" spans="1:5" ht="31.5" x14ac:dyDescent="0.25">
      <c r="A100" s="6" t="s">
        <v>95</v>
      </c>
      <c r="B100" s="1" t="s">
        <v>14</v>
      </c>
      <c r="C100" s="1" t="s">
        <v>15</v>
      </c>
      <c r="D100" s="1">
        <v>0</v>
      </c>
      <c r="E100" s="14" t="s">
        <v>96</v>
      </c>
    </row>
    <row r="101" spans="1:5" ht="31.5" x14ac:dyDescent="0.25">
      <c r="A101" s="6" t="s">
        <v>97</v>
      </c>
      <c r="B101" s="1" t="s">
        <v>17</v>
      </c>
      <c r="C101" s="1" t="s">
        <v>15</v>
      </c>
      <c r="D101" s="1">
        <v>0</v>
      </c>
      <c r="E101" s="14" t="s">
        <v>96</v>
      </c>
    </row>
    <row r="102" spans="1:5" ht="31.5" x14ac:dyDescent="0.25">
      <c r="A102" s="6" t="s">
        <v>98</v>
      </c>
      <c r="B102" s="1" t="s">
        <v>19</v>
      </c>
      <c r="C102" s="1" t="s">
        <v>15</v>
      </c>
      <c r="D102" s="1">
        <v>0</v>
      </c>
      <c r="E102" s="14" t="s">
        <v>96</v>
      </c>
    </row>
    <row r="103" spans="1:5" ht="31.5" x14ac:dyDescent="0.25">
      <c r="A103" s="6" t="s">
        <v>99</v>
      </c>
      <c r="B103" s="1" t="s">
        <v>43</v>
      </c>
      <c r="C103" s="1" t="s">
        <v>15</v>
      </c>
      <c r="D103" s="1">
        <v>0</v>
      </c>
      <c r="E103" s="14" t="s">
        <v>96</v>
      </c>
    </row>
    <row r="104" spans="1:5" ht="31.5" x14ac:dyDescent="0.25">
      <c r="A104" s="6" t="s">
        <v>100</v>
      </c>
      <c r="B104" s="1" t="s">
        <v>101</v>
      </c>
      <c r="C104" s="1" t="s">
        <v>15</v>
      </c>
      <c r="D104" s="1">
        <v>0</v>
      </c>
      <c r="E104" s="14" t="s">
        <v>96</v>
      </c>
    </row>
    <row r="105" spans="1:5" ht="31.5" x14ac:dyDescent="0.25">
      <c r="A105" s="6" t="s">
        <v>102</v>
      </c>
      <c r="B105" s="1" t="s">
        <v>47</v>
      </c>
      <c r="C105" s="1" t="s">
        <v>15</v>
      </c>
      <c r="D105" s="1">
        <v>0</v>
      </c>
      <c r="E105" s="14" t="s">
        <v>96</v>
      </c>
    </row>
    <row r="106" spans="1:5" x14ac:dyDescent="0.25">
      <c r="A106" s="33" t="s">
        <v>103</v>
      </c>
      <c r="B106" s="33"/>
      <c r="C106" s="33"/>
      <c r="D106" s="33"/>
      <c r="E106" s="7"/>
    </row>
    <row r="107" spans="1:5" ht="31.5" x14ac:dyDescent="0.25">
      <c r="A107" s="6" t="s">
        <v>104</v>
      </c>
      <c r="B107" s="1" t="s">
        <v>86</v>
      </c>
      <c r="C107" s="1" t="s">
        <v>87</v>
      </c>
      <c r="D107" s="1">
        <v>0</v>
      </c>
      <c r="E107" s="14" t="s">
        <v>96</v>
      </c>
    </row>
    <row r="108" spans="1:5" ht="31.5" x14ac:dyDescent="0.25">
      <c r="A108" s="6" t="s">
        <v>105</v>
      </c>
      <c r="B108" s="1" t="s">
        <v>89</v>
      </c>
      <c r="C108" s="1" t="s">
        <v>87</v>
      </c>
      <c r="D108" s="1">
        <v>0</v>
      </c>
      <c r="E108" s="14" t="s">
        <v>96</v>
      </c>
    </row>
    <row r="109" spans="1:5" ht="31.5" x14ac:dyDescent="0.25">
      <c r="A109" s="6" t="s">
        <v>106</v>
      </c>
      <c r="B109" s="1" t="s">
        <v>107</v>
      </c>
      <c r="C109" s="1" t="s">
        <v>87</v>
      </c>
      <c r="D109" s="1">
        <v>0</v>
      </c>
      <c r="E109" s="14" t="s">
        <v>96</v>
      </c>
    </row>
    <row r="110" spans="1:5" ht="31.5" x14ac:dyDescent="0.25">
      <c r="A110" s="6" t="s">
        <v>108</v>
      </c>
      <c r="B110" s="1" t="s">
        <v>93</v>
      </c>
      <c r="C110" s="1" t="s">
        <v>15</v>
      </c>
      <c r="D110" s="1">
        <v>0</v>
      </c>
      <c r="E110" s="14" t="s">
        <v>96</v>
      </c>
    </row>
    <row r="111" spans="1:5" x14ac:dyDescent="0.25">
      <c r="A111" s="33" t="s">
        <v>109</v>
      </c>
      <c r="B111" s="33"/>
      <c r="C111" s="33"/>
      <c r="D111" s="33"/>
    </row>
    <row r="112" spans="1:5" x14ac:dyDescent="0.25">
      <c r="A112" s="6" t="s">
        <v>110</v>
      </c>
      <c r="B112" s="1" t="s">
        <v>111</v>
      </c>
      <c r="C112" s="1" t="s">
        <v>87</v>
      </c>
      <c r="D112" s="1">
        <v>0</v>
      </c>
      <c r="E112" s="14" t="s">
        <v>112</v>
      </c>
    </row>
    <row r="113" spans="1:5" x14ac:dyDescent="0.25">
      <c r="A113" s="6" t="s">
        <v>113</v>
      </c>
      <c r="B113" s="1" t="s">
        <v>114</v>
      </c>
      <c r="C113" s="1" t="s">
        <v>87</v>
      </c>
      <c r="D113" s="1">
        <v>0</v>
      </c>
      <c r="E113" s="14" t="s">
        <v>112</v>
      </c>
    </row>
    <row r="114" spans="1:5" ht="31.5" x14ac:dyDescent="0.25">
      <c r="A114" s="6" t="s">
        <v>115</v>
      </c>
      <c r="B114" s="1" t="s">
        <v>116</v>
      </c>
      <c r="C114" s="1" t="s">
        <v>15</v>
      </c>
      <c r="D114" s="1">
        <v>0</v>
      </c>
      <c r="E114" s="14" t="s">
        <v>112</v>
      </c>
    </row>
  </sheetData>
  <sheetProtection password="CC29" sheet="1" objects="1" scenarios="1" selectLockedCells="1" selectUnlockedCells="1"/>
  <mergeCells count="9">
    <mergeCell ref="F27:F28"/>
    <mergeCell ref="A99:D99"/>
    <mergeCell ref="A106:D106"/>
    <mergeCell ref="A111:D111"/>
    <mergeCell ref="E27:E28"/>
    <mergeCell ref="A2:D2"/>
    <mergeCell ref="A8:D8"/>
    <mergeCell ref="A26:D26"/>
    <mergeCell ref="A94:D94"/>
  </mergeCells>
  <pageMargins left="0.7" right="0.7" top="0.75" bottom="0.75" header="0.3" footer="0.3"/>
  <pageSetup paperSize="9" scale="54" orientation="portrait" horizontalDpi="180" verticalDpi="180" r:id="rId1"/>
  <rowBreaks count="1" manualBreakCount="1">
    <brk id="6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2023-03-27T11:21:40Z</dcterms:modified>
</cp:coreProperties>
</file>