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  <fileRecoveryPr repairLoad="1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 l="1"/>
  <c r="D14" i="1"/>
  <c r="D13" i="1"/>
  <c r="E93" i="1" l="1"/>
  <c r="F93" i="1"/>
  <c r="D11" i="1"/>
  <c r="D10" i="1"/>
  <c r="D9" i="1"/>
  <c r="D93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<sst xmlns="http://schemas.openxmlformats.org/spreadsheetml/2006/main" count="352" uniqueCount="240">
  <si>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</si>
  <si>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</si>
  <si>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</si>
  <si>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</si>
  <si>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</si>
  <si>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</si>
  <si>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</si>
  <si>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</si>
  <si>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</si>
  <si>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</si>
  <si>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</si>
  <si>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</si>
  <si>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</si>
  <si>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</si>
  <si>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</si>
  <si>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</si>
  <si>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</si>
  <si>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</si>
  <si>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</si>
  <si>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</si>
  <si>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</si>
  <si>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</si>
  <si>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</si>
  <si>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</si>
  <si>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</si>
  <si>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</si>
  <si>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</si>
  <si>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</si>
  <si>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</si>
  <si>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</si>
  <si>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</si>
  <si>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</si>
  <si>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</si>
  <si>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</si>
  <si>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</si>
  <si>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</si>
  <si>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</si>
  <si>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</si>
  <si>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</si>
  <si>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</si>
  <si>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</si>
  <si>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</si>
  <si>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</si>
  <si>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</si>
  <si>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</si>
  <si>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</si>
  <si>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</si>
  <si>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</si>
  <si>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</si>
  <si>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</si>
  <si>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</si>
  <si>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</si>
  <si>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</si>
  <si>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</si>
  <si>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</si>
  <si>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</si>
  <si>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</si>
  <si>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</si>
  <si>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</si>
  <si>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</si>
  <si>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</si>
  <si>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</si>
  <si>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</si>
  <si>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</si>
  <si>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</si>
  <si>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</si>
  <si>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</si>
  <si>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</si>
  <si>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</si>
  <si>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</si>
  <si>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</si>
  <si>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</si>
  <si>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</si>
  <si>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</si>
  <si>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</si>
  <si>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</si>
  <si>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</si>
  <si>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</si>
  <si>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</si>
  <si>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</si>
  <si>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</si>
  <si>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</si>
  <si>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</si>
  <si>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</si>
  <si>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</si>
  <si>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</si>
  <si>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</si>
  <si>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</si>
  <si>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</si>
  <si>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</si>
  <si>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</si>
  <si>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</si>
  <si>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</si>
  <si>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</si>
  <si>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</si>
  <si>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</si>
  <si>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</si>
  <si>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</si>
  <si>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</si>
  <si>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</si>
  <si>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</si>
  <si>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</si>
  <si>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</si>
  <si>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</si>
  <si>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</si>
  <si>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</si>
  <si>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</si>
  <si>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</si>
  <si>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</si>
  <si>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</si>
  <si>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</si>
  <si>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</si>
  <si>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</si>
  <si>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</si>
  <si>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</si>
  <si>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</si>
  <si>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</si>
  <si>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</si>
  <si>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</si>
  <si>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</si>
  <si>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</si>
  <si>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</si>
  <si>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</si>
  <si>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</si>
  <si>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</si>
  <si>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</si>
  <si>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</si>
  <si>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</si>
  <si>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</si>
  <si>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</si>
  <si>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</si>
  <si>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</si>
  <si>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</si>
  <si>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</si>
  <si>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</si>
  <si>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</si>
  <si>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</si>
  <si>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</si>
  <si>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</si>
  <si>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</si>
  <si>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</si>
  <si>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</si>
  <si>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</si>
  <si>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</si>
  <si>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</si>
  <si>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</si>
  <si>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</si>
  <si>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</si>
  <si>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</si>
  <si>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</si>
  <si>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</si>
  <si>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</si>
  <si>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</si>
  <si>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</si>
  <si>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</si>
  <si>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</si>
  <si>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</si>
  <si>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</si>
  <si>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</si>
  <si>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</si>
  <si>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</si>
  <si>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</si>
  <si>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</si>
  <si>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</si>
  <si>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</si>
  <si>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</si>
  <si>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</si>
  <si>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</si>
  <si>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</si>
  <si>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</si>
  <si>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</si>
  <si>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</si>
  <si>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</si>
  <si>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</si>
  <si>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</si>
  <si>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</si>
  <si>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</si>
  <si>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</si>
  <si>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</si>
  <si>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</si>
  <si>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</si>
  <si>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</si>
  <si>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</si>
  <si>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</si>
  <si>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</si>
  <si>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</si>
  <si>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</si>
  <si>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</si>
  <si>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</si>
  <si>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</si>
  <si>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</si>
  <si>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</si>
  <si>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</si>
  <si>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</si>
  <si>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</si>
  <si>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</si>
  <si>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</si>
  <si>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</si>
  <si>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</si>
  <si>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</si>
  <si>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</si>
  <si>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</si>
  <si>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</si>
  <si>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</si>
  <si>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</si>
  <si>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</si>
  <si>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</si>
  <si>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</si>
  <si>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</si>
  <si>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</si>
  <si>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</si>
  <si>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</si>
  <si>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</si>
  <si>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</si>
  <si>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</si>
  <si>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</si>
  <si>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</si>
  <si>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</si>
  <si>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</si>
  <si>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</si>
  <si>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</si>
  <si>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</si>
  <si>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</si>
  <si>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</si>
  <si>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</si>
  <si>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</si>
  <si>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</si>
  <si>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хол.воды</t>
  </si>
  <si>
    <t>Поверка ОПУ холодной воды</t>
  </si>
  <si>
    <t>1 раз в 4 года</t>
  </si>
  <si>
    <t>23.2</t>
  </si>
  <si>
    <t>25.6.4</t>
  </si>
  <si>
    <t xml:space="preserve">     подоконники</t>
  </si>
  <si>
    <t>31.03.2023 г.</t>
  </si>
  <si>
    <t>01.01.2022 г.</t>
  </si>
  <si>
    <t>30.04.2022 г.</t>
  </si>
  <si>
    <t>01.01.22-30.04.22</t>
  </si>
  <si>
    <t>01.05.22-31.12.22</t>
  </si>
  <si>
    <t>не обслужив</t>
  </si>
  <si>
    <t>Отчет об исполнении управляющей организацией ООО "ГУК "Привокзальная"  договора оказания услуг выполнения работ за период 01.01.2022-30.04.2022 год по дому №39  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</si>
</sst>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39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241.23</v>
          </cell>
        </row>
        <row r="24">
          <cell r="D24">
            <v>-178464.76023555009</v>
          </cell>
        </row>
        <row r="25">
          <cell r="D25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4">
          <cell r="HB124">
            <v>14033.850187914499</v>
          </cell>
        </row>
        <row r="125">
          <cell r="HB125">
            <v>14133.863153734655</v>
          </cell>
        </row>
        <row r="126">
          <cell r="HB126">
            <v>3372.4790400668394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80" zoomScaleSheetLayoutView="100" workbookViewId="0">
      <selection activeCell="R12" sqref="R12"/>
    </sheetView>
  </sheetViews>
  <sheetFormatPr defaultRowHeight="15.75" x14ac:dyDescent="0.25"/>
  <cols>
    <col min="1" max="1" width="9.140625" style="12"/>
    <col min="2" max="2" width="62.42578125" style="15" customWidth="1"/>
    <col min="3" max="3" width="24.28515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1" width="9.140625" style="15" hidden="1" customWidth="1"/>
    <col min="12" max="22" width="9.140625" style="15" customWidth="1"/>
    <col min="23" max="24" width="9.140625" style="2" customWidth="1"/>
    <col min="25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8" t="s">
        <v>239</v>
      </c>
      <c r="B2" s="38"/>
      <c r="C2" s="38"/>
      <c r="D2" s="38"/>
      <c r="E2" s="15">
        <v>615.9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235</v>
      </c>
    </row>
    <row r="8" spans="1:22" ht="42.75" customHeight="1" x14ac:dyDescent="0.25">
      <c r="A8" s="36" t="s">
        <v>12</v>
      </c>
      <c r="B8" s="36"/>
      <c r="C8" s="36"/>
      <c r="D8" s="36"/>
    </row>
    <row r="9" spans="1:22" x14ac:dyDescent="0.25">
      <c r="A9" s="6" t="s">
        <v>13</v>
      </c>
      <c r="B9" s="1" t="s">
        <v>14</v>
      </c>
      <c r="C9" s="1" t="s">
        <v>15</v>
      </c>
      <c r="D9" s="11">
        <f>[1]Лист1!$D$23</f>
        <v>241.23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[1]Лист1!$D$24</f>
        <v>-178464.76023555009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31540.192381715995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'[2]ГУК 2021'!$HB$125</f>
        <v>14133.863153734655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'[2]ГУК 2021'!$HB$124</f>
        <v>14033.850187914499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'[2]ГУК 2021'!$HB$126</f>
        <v>3372.4790400668394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25787.532381715995</v>
      </c>
      <c r="E16" s="15">
        <v>25787.53</v>
      </c>
      <c r="F16" s="10">
        <f>D16-E16</f>
        <v>2.3817159963073209E-3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D12-D25+D98+D114</f>
        <v>25787.532381715995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-152435.99785383409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624.75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D22-D93</f>
        <v>-183976.19023555011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2747.06</v>
      </c>
      <c r="E25" s="10">
        <f>D25+F16</f>
        <v>2747.0623817159963</v>
      </c>
      <c r="F25" s="10"/>
    </row>
    <row r="26" spans="1:22" ht="35.25" customHeight="1" x14ac:dyDescent="0.25">
      <c r="A26" s="36" t="s">
        <v>48</v>
      </c>
      <c r="B26" s="36"/>
      <c r="C26" s="36"/>
      <c r="D26" s="36"/>
      <c r="F26" s="15" t="s">
        <v>238</v>
      </c>
    </row>
    <row r="27" spans="1:22" s="5" customFormat="1" ht="31.5" customHeight="1" x14ac:dyDescent="0.25">
      <c r="A27" s="17" t="s">
        <v>1</v>
      </c>
      <c r="B27" s="3" t="s">
        <v>50</v>
      </c>
      <c r="C27" s="3" t="s">
        <v>127</v>
      </c>
      <c r="D27" s="18" t="s">
        <v>128</v>
      </c>
      <c r="E27" s="37" t="s">
        <v>236</v>
      </c>
      <c r="F27" s="37" t="s">
        <v>237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129</v>
      </c>
      <c r="B28" s="19" t="s">
        <v>130</v>
      </c>
      <c r="C28" s="1" t="s">
        <v>7</v>
      </c>
      <c r="D28" s="20" t="s">
        <v>7</v>
      </c>
      <c r="E28" s="37"/>
      <c r="F28" s="37"/>
    </row>
    <row r="29" spans="1:22" x14ac:dyDescent="0.25">
      <c r="A29" s="6" t="s">
        <v>49</v>
      </c>
      <c r="B29" s="21" t="s">
        <v>131</v>
      </c>
      <c r="C29" s="22" t="s">
        <v>132</v>
      </c>
      <c r="D29" s="23">
        <f>E29*E$2*4</f>
        <v>84.942217310774367</v>
      </c>
      <c r="E29" s="24">
        <v>3.4478899703999991E-2</v>
      </c>
      <c r="F29" s="25"/>
    </row>
    <row r="30" spans="1:22" x14ac:dyDescent="0.25">
      <c r="A30" s="6" t="s">
        <v>56</v>
      </c>
      <c r="B30" s="21" t="s">
        <v>79</v>
      </c>
      <c r="C30" s="22" t="s">
        <v>132</v>
      </c>
      <c r="D30" s="23">
        <f t="shared" ref="D30:D53" si="0">E30*E$2*4</f>
        <v>57.288659782953594</v>
      </c>
      <c r="E30" s="24">
        <v>2.3254042775999999E-2</v>
      </c>
      <c r="F30" s="25"/>
    </row>
    <row r="31" spans="1:22" x14ac:dyDescent="0.25">
      <c r="A31" s="6" t="s">
        <v>63</v>
      </c>
      <c r="B31" s="21" t="s">
        <v>133</v>
      </c>
      <c r="C31" s="22" t="s">
        <v>132</v>
      </c>
      <c r="D31" s="23">
        <f t="shared" si="0"/>
        <v>210.01071534961679</v>
      </c>
      <c r="E31" s="24">
        <v>8.5245460038000001E-2</v>
      </c>
      <c r="F31" s="25"/>
    </row>
    <row r="32" spans="1:22" x14ac:dyDescent="0.25">
      <c r="A32" s="6" t="s">
        <v>120</v>
      </c>
      <c r="B32" s="21" t="s">
        <v>83</v>
      </c>
      <c r="C32" s="22" t="s">
        <v>132</v>
      </c>
      <c r="D32" s="23">
        <f t="shared" si="0"/>
        <v>1740.8475901435932</v>
      </c>
      <c r="E32" s="24">
        <v>0.70662753293699998</v>
      </c>
      <c r="F32" s="25"/>
    </row>
    <row r="33" spans="1:22" s="5" customFormat="1" x14ac:dyDescent="0.25">
      <c r="A33" s="6" t="s">
        <v>122</v>
      </c>
      <c r="B33" s="21" t="s">
        <v>134</v>
      </c>
      <c r="C33" s="22" t="s">
        <v>132</v>
      </c>
      <c r="D33" s="23">
        <f t="shared" si="0"/>
        <v>240.21826385930635</v>
      </c>
      <c r="E33" s="24">
        <v>9.7507007573999979E-2</v>
      </c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1" t="s">
        <v>81</v>
      </c>
      <c r="C34" s="22" t="s">
        <v>132</v>
      </c>
      <c r="D34" s="23">
        <f t="shared" si="0"/>
        <v>293.41998764217897</v>
      </c>
      <c r="E34" s="24">
        <v>0.11910212195249999</v>
      </c>
      <c r="F34" s="25"/>
    </row>
    <row r="35" spans="1:22" x14ac:dyDescent="0.25">
      <c r="A35" s="6" t="s">
        <v>67</v>
      </c>
      <c r="B35" s="21" t="s">
        <v>82</v>
      </c>
      <c r="C35" s="22" t="s">
        <v>132</v>
      </c>
      <c r="D35" s="23">
        <f t="shared" si="0"/>
        <v>512.42471433742855</v>
      </c>
      <c r="E35" s="24">
        <v>0.20799834158849997</v>
      </c>
      <c r="F35" s="25"/>
    </row>
    <row r="36" spans="1:22" ht="31.5" x14ac:dyDescent="0.25">
      <c r="A36" s="6" t="s">
        <v>69</v>
      </c>
      <c r="B36" s="21" t="s">
        <v>135</v>
      </c>
      <c r="C36" s="22" t="s">
        <v>132</v>
      </c>
      <c r="D36" s="23">
        <f t="shared" si="0"/>
        <v>2.298041454591</v>
      </c>
      <c r="E36" s="24">
        <v>9.3279812249999993E-4</v>
      </c>
      <c r="F36" s="25"/>
    </row>
    <row r="37" spans="1:22" x14ac:dyDescent="0.25">
      <c r="A37" s="6" t="s">
        <v>70</v>
      </c>
      <c r="B37" s="21" t="s">
        <v>136</v>
      </c>
      <c r="C37" s="22" t="s">
        <v>132</v>
      </c>
      <c r="D37" s="23">
        <f t="shared" si="0"/>
        <v>395.20258298965075</v>
      </c>
      <c r="E37" s="24">
        <v>0.16041670035299999</v>
      </c>
      <c r="F37" s="25"/>
    </row>
    <row r="38" spans="1:22" x14ac:dyDescent="0.25">
      <c r="A38" s="6" t="s">
        <v>126</v>
      </c>
      <c r="B38" s="21" t="s">
        <v>137</v>
      </c>
      <c r="C38" s="22" t="s">
        <v>132</v>
      </c>
      <c r="D38" s="23">
        <f t="shared" si="0"/>
        <v>962.80230940090019</v>
      </c>
      <c r="E38" s="24">
        <v>0.3908111338695</v>
      </c>
      <c r="F38" s="25"/>
    </row>
    <row r="39" spans="1:22" ht="31.5" x14ac:dyDescent="0.25">
      <c r="A39" s="6" t="s">
        <v>138</v>
      </c>
      <c r="B39" s="21" t="s">
        <v>139</v>
      </c>
      <c r="C39" s="22" t="s">
        <v>132</v>
      </c>
      <c r="D39" s="23">
        <f t="shared" si="0"/>
        <v>12.241542982060798</v>
      </c>
      <c r="E39" s="24">
        <v>4.9689653279999992E-3</v>
      </c>
      <c r="F39" s="25"/>
    </row>
    <row r="40" spans="1:22" ht="31.5" x14ac:dyDescent="0.25">
      <c r="A40" s="6" t="s">
        <v>140</v>
      </c>
      <c r="B40" s="21" t="s">
        <v>141</v>
      </c>
      <c r="C40" s="22" t="s">
        <v>132</v>
      </c>
      <c r="D40" s="23">
        <f t="shared" si="0"/>
        <v>44.218721019058194</v>
      </c>
      <c r="E40" s="24">
        <v>1.7948823274499998E-2</v>
      </c>
      <c r="F40" s="25"/>
    </row>
    <row r="41" spans="1:22" ht="31.5" x14ac:dyDescent="0.25">
      <c r="A41" s="6" t="s">
        <v>142</v>
      </c>
      <c r="B41" s="21" t="s">
        <v>143</v>
      </c>
      <c r="C41" s="22" t="s">
        <v>132</v>
      </c>
      <c r="D41" s="23">
        <f t="shared" si="0"/>
        <v>265.31232611434916</v>
      </c>
      <c r="E41" s="24">
        <v>0.10769293964699998</v>
      </c>
      <c r="F41" s="25"/>
    </row>
    <row r="42" spans="1:22" x14ac:dyDescent="0.25">
      <c r="A42" s="6" t="s">
        <v>144</v>
      </c>
      <c r="B42" s="21" t="s">
        <v>145</v>
      </c>
      <c r="C42" s="22" t="s">
        <v>132</v>
      </c>
      <c r="D42" s="23">
        <f t="shared" si="0"/>
        <v>480.43377557315813</v>
      </c>
      <c r="E42" s="24">
        <v>0.19501289802449998</v>
      </c>
      <c r="F42" s="25"/>
    </row>
    <row r="43" spans="1:22" x14ac:dyDescent="0.25">
      <c r="A43" s="6" t="s">
        <v>146</v>
      </c>
      <c r="B43" s="21" t="s">
        <v>147</v>
      </c>
      <c r="C43" s="22" t="s">
        <v>132</v>
      </c>
      <c r="D43" s="23">
        <f t="shared" si="0"/>
        <v>1043.137435220674</v>
      </c>
      <c r="E43" s="24">
        <v>0.42341996883449995</v>
      </c>
      <c r="F43" s="25"/>
    </row>
    <row r="44" spans="1:22" x14ac:dyDescent="0.25">
      <c r="A44" s="6" t="s">
        <v>148</v>
      </c>
      <c r="B44" s="21" t="s">
        <v>149</v>
      </c>
      <c r="C44" s="22" t="s">
        <v>132</v>
      </c>
      <c r="D44" s="23">
        <f t="shared" si="0"/>
        <v>198.63059389484579</v>
      </c>
      <c r="E44" s="24">
        <v>8.0626154365499997E-2</v>
      </c>
      <c r="F44" s="25"/>
    </row>
    <row r="45" spans="1:22" x14ac:dyDescent="0.25">
      <c r="A45" s="6" t="s">
        <v>150</v>
      </c>
      <c r="B45" s="21" t="s">
        <v>80</v>
      </c>
      <c r="C45" s="22" t="s">
        <v>132</v>
      </c>
      <c r="D45" s="23">
        <f t="shared" si="0"/>
        <v>1920.708552038067</v>
      </c>
      <c r="E45" s="24">
        <v>0.77963490503249999</v>
      </c>
      <c r="F45" s="25"/>
    </row>
    <row r="46" spans="1:22" ht="31.5" x14ac:dyDescent="0.25">
      <c r="A46" s="6" t="s">
        <v>151</v>
      </c>
      <c r="B46" s="21" t="s">
        <v>152</v>
      </c>
      <c r="C46" s="22" t="s">
        <v>132</v>
      </c>
      <c r="D46" s="23">
        <f t="shared" si="0"/>
        <v>198.65261105848256</v>
      </c>
      <c r="E46" s="24">
        <v>8.0635091353499985E-2</v>
      </c>
      <c r="F46" s="25"/>
    </row>
    <row r="47" spans="1:22" ht="31.5" x14ac:dyDescent="0.25">
      <c r="A47" s="6" t="s">
        <v>153</v>
      </c>
      <c r="B47" s="21" t="s">
        <v>154</v>
      </c>
      <c r="C47" s="22" t="s">
        <v>132</v>
      </c>
      <c r="D47" s="23">
        <f t="shared" si="0"/>
        <v>157.98140553040378</v>
      </c>
      <c r="E47" s="24">
        <v>6.4126240270499998E-2</v>
      </c>
      <c r="F47" s="25"/>
    </row>
    <row r="48" spans="1:22" ht="31.5" x14ac:dyDescent="0.25">
      <c r="A48" s="6" t="s">
        <v>155</v>
      </c>
      <c r="B48" s="21" t="s">
        <v>156</v>
      </c>
      <c r="C48" s="22" t="s">
        <v>132</v>
      </c>
      <c r="D48" s="23">
        <f t="shared" si="0"/>
        <v>305.77161644242375</v>
      </c>
      <c r="E48" s="24">
        <v>0.12411577222049998</v>
      </c>
      <c r="F48" s="25"/>
    </row>
    <row r="49" spans="1:22" x14ac:dyDescent="0.25">
      <c r="A49" s="6" t="s">
        <v>157</v>
      </c>
      <c r="B49" s="21" t="s">
        <v>160</v>
      </c>
      <c r="C49" s="22" t="s">
        <v>132</v>
      </c>
      <c r="D49" s="23">
        <f t="shared" si="0"/>
        <v>89.684163929050172</v>
      </c>
      <c r="E49" s="24">
        <v>3.6403703494499992E-2</v>
      </c>
      <c r="F49" s="25"/>
    </row>
    <row r="50" spans="1:22" ht="31.5" x14ac:dyDescent="0.25">
      <c r="A50" s="6" t="s">
        <v>158</v>
      </c>
      <c r="B50" s="21" t="s">
        <v>162</v>
      </c>
      <c r="C50" s="22" t="s">
        <v>132</v>
      </c>
      <c r="D50" s="23">
        <f t="shared" si="0"/>
        <v>821.80989776174215</v>
      </c>
      <c r="E50" s="24">
        <v>0.3335808969645</v>
      </c>
      <c r="F50" s="25"/>
    </row>
    <row r="51" spans="1:22" x14ac:dyDescent="0.25">
      <c r="A51" s="6" t="s">
        <v>159</v>
      </c>
      <c r="B51" s="21" t="s">
        <v>164</v>
      </c>
      <c r="C51" s="22" t="s">
        <v>165</v>
      </c>
      <c r="D51" s="23">
        <f t="shared" si="0"/>
        <v>1727.1969486887767</v>
      </c>
      <c r="E51" s="24">
        <v>0.70108660037699988</v>
      </c>
      <c r="F51" s="25"/>
    </row>
    <row r="52" spans="1:22" x14ac:dyDescent="0.25">
      <c r="A52" s="6" t="s">
        <v>161</v>
      </c>
      <c r="B52" s="21" t="s">
        <v>227</v>
      </c>
      <c r="C52" s="22" t="s">
        <v>58</v>
      </c>
      <c r="D52" s="23">
        <f t="shared" si="0"/>
        <v>1208.1780938421268</v>
      </c>
      <c r="E52" s="24">
        <v>0.49041163088249995</v>
      </c>
      <c r="F52" s="25"/>
    </row>
    <row r="53" spans="1:22" x14ac:dyDescent="0.25">
      <c r="A53" s="6" t="s">
        <v>163</v>
      </c>
      <c r="B53" s="21" t="s">
        <v>228</v>
      </c>
      <c r="C53" s="22" t="s">
        <v>229</v>
      </c>
      <c r="D53" s="23">
        <f t="shared" si="0"/>
        <v>628.38085877609035</v>
      </c>
      <c r="E53" s="24">
        <v>0.25506610601399998</v>
      </c>
      <c r="F53" s="25"/>
    </row>
    <row r="54" spans="1:22" x14ac:dyDescent="0.25">
      <c r="A54" s="17" t="s">
        <v>166</v>
      </c>
      <c r="B54" s="26" t="s">
        <v>167</v>
      </c>
      <c r="C54" s="1" t="s">
        <v>7</v>
      </c>
      <c r="D54" s="20" t="s">
        <v>7</v>
      </c>
      <c r="E54" s="24"/>
      <c r="F54" s="25"/>
    </row>
    <row r="55" spans="1:22" ht="31.5" x14ac:dyDescent="0.25">
      <c r="A55" s="6" t="s">
        <v>168</v>
      </c>
      <c r="B55" s="21" t="s">
        <v>169</v>
      </c>
      <c r="C55" s="1" t="s">
        <v>7</v>
      </c>
      <c r="D55" s="20" t="s">
        <v>7</v>
      </c>
      <c r="E55" s="24"/>
      <c r="F55" s="25"/>
    </row>
    <row r="56" spans="1:22" ht="31.5" x14ac:dyDescent="0.25">
      <c r="A56" s="6" t="s">
        <v>170</v>
      </c>
      <c r="B56" s="21" t="s">
        <v>74</v>
      </c>
      <c r="C56" s="27" t="s">
        <v>171</v>
      </c>
      <c r="D56" s="23">
        <f t="shared" ref="D56:D63" si="1">E56*E$2*4</f>
        <v>437.59112728139996</v>
      </c>
      <c r="E56" s="24">
        <v>0.17762263649999999</v>
      </c>
      <c r="F56" s="25"/>
    </row>
    <row r="57" spans="1:22" ht="31.5" x14ac:dyDescent="0.25">
      <c r="A57" s="6" t="s">
        <v>172</v>
      </c>
      <c r="B57" s="21" t="s">
        <v>173</v>
      </c>
      <c r="C57" s="27" t="s">
        <v>76</v>
      </c>
      <c r="D57" s="23">
        <f t="shared" si="1"/>
        <v>828.39578183459992</v>
      </c>
      <c r="E57" s="24">
        <v>0.33625417349999998</v>
      </c>
      <c r="F57" s="25"/>
    </row>
    <row r="58" spans="1:22" s="5" customFormat="1" ht="24.75" customHeight="1" x14ac:dyDescent="0.25">
      <c r="A58" s="6" t="s">
        <v>174</v>
      </c>
      <c r="B58" s="21" t="s">
        <v>175</v>
      </c>
      <c r="C58" s="27" t="s">
        <v>60</v>
      </c>
      <c r="D58" s="23">
        <f t="shared" si="1"/>
        <v>211.91520000419999</v>
      </c>
      <c r="E58" s="24">
        <v>8.6018509499999993E-2</v>
      </c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6" t="s">
        <v>176</v>
      </c>
      <c r="B59" s="21" t="s">
        <v>77</v>
      </c>
      <c r="C59" s="27" t="s">
        <v>60</v>
      </c>
      <c r="D59" s="23">
        <f t="shared" si="1"/>
        <v>434.83898182679991</v>
      </c>
      <c r="E59" s="24">
        <v>0.17650551299999998</v>
      </c>
      <c r="F59" s="25"/>
    </row>
    <row r="60" spans="1:22" x14ac:dyDescent="0.25">
      <c r="A60" s="6" t="s">
        <v>177</v>
      </c>
      <c r="B60" s="21" t="s">
        <v>118</v>
      </c>
      <c r="C60" s="27" t="s">
        <v>132</v>
      </c>
      <c r="D60" s="23">
        <f t="shared" si="1"/>
        <v>112.83796363859999</v>
      </c>
      <c r="E60" s="24">
        <v>4.5802063499999997E-2</v>
      </c>
      <c r="F60" s="25"/>
    </row>
    <row r="61" spans="1:22" ht="31.5" x14ac:dyDescent="0.25">
      <c r="A61" s="6" t="s">
        <v>178</v>
      </c>
      <c r="B61" s="21" t="s">
        <v>179</v>
      </c>
      <c r="C61" s="27" t="s">
        <v>132</v>
      </c>
      <c r="D61" s="23">
        <f t="shared" si="1"/>
        <v>594.46341819359986</v>
      </c>
      <c r="E61" s="24">
        <v>0.24129867599999996</v>
      </c>
      <c r="F61" s="25"/>
    </row>
    <row r="62" spans="1:22" x14ac:dyDescent="0.25">
      <c r="A62" s="6" t="s">
        <v>180</v>
      </c>
      <c r="B62" s="21" t="s">
        <v>181</v>
      </c>
      <c r="C62" s="27" t="s">
        <v>75</v>
      </c>
      <c r="D62" s="23">
        <f t="shared" si="1"/>
        <v>121.09440000239996</v>
      </c>
      <c r="E62" s="24">
        <v>4.9153433999999989E-2</v>
      </c>
      <c r="F62" s="25"/>
    </row>
    <row r="63" spans="1:22" x14ac:dyDescent="0.25">
      <c r="A63" s="6" t="s">
        <v>182</v>
      </c>
      <c r="B63" s="21" t="s">
        <v>183</v>
      </c>
      <c r="C63" s="27" t="s">
        <v>71</v>
      </c>
      <c r="D63" s="23">
        <f t="shared" si="1"/>
        <v>93.572945456400006</v>
      </c>
      <c r="E63" s="24">
        <v>3.7982199000000001E-2</v>
      </c>
      <c r="F63" s="25"/>
    </row>
    <row r="64" spans="1:22" s="5" customFormat="1" ht="28.5" customHeight="1" x14ac:dyDescent="0.25">
      <c r="A64" s="6" t="s">
        <v>57</v>
      </c>
      <c r="B64" s="21" t="s">
        <v>184</v>
      </c>
      <c r="C64" s="1" t="s">
        <v>7</v>
      </c>
      <c r="D64" s="20" t="s">
        <v>7</v>
      </c>
      <c r="E64" s="24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185</v>
      </c>
      <c r="B65" s="21" t="s">
        <v>186</v>
      </c>
      <c r="C65" s="27" t="s">
        <v>76</v>
      </c>
      <c r="D65" s="23">
        <f t="shared" ref="D65:D70" si="2">E65*E$2*4</f>
        <v>737.57498183279984</v>
      </c>
      <c r="E65" s="24">
        <v>0.29938909799999996</v>
      </c>
      <c r="F65" s="25"/>
    </row>
    <row r="66" spans="1:22" x14ac:dyDescent="0.25">
      <c r="A66" s="6" t="s">
        <v>187</v>
      </c>
      <c r="B66" s="21" t="s">
        <v>188</v>
      </c>
      <c r="C66" s="27" t="s">
        <v>76</v>
      </c>
      <c r="D66" s="23">
        <f t="shared" si="2"/>
        <v>1766.8773818531997</v>
      </c>
      <c r="E66" s="24">
        <v>0.71719328699999996</v>
      </c>
      <c r="F66" s="25"/>
    </row>
    <row r="67" spans="1:22" x14ac:dyDescent="0.25">
      <c r="A67" s="6" t="s">
        <v>189</v>
      </c>
      <c r="B67" s="21" t="s">
        <v>78</v>
      </c>
      <c r="C67" s="27" t="s">
        <v>190</v>
      </c>
      <c r="D67" s="23">
        <f t="shared" si="2"/>
        <v>156.87229091220001</v>
      </c>
      <c r="E67" s="24">
        <v>6.3676039500000003E-2</v>
      </c>
      <c r="F67" s="25"/>
    </row>
    <row r="68" spans="1:22" x14ac:dyDescent="0.25">
      <c r="A68" s="6" t="s">
        <v>191</v>
      </c>
      <c r="B68" s="21" t="s">
        <v>192</v>
      </c>
      <c r="C68" s="27" t="s">
        <v>75</v>
      </c>
      <c r="D68" s="23">
        <f t="shared" si="2"/>
        <v>66.051490910399991</v>
      </c>
      <c r="E68" s="24">
        <v>2.6810964E-2</v>
      </c>
      <c r="F68" s="25"/>
    </row>
    <row r="69" spans="1:22" x14ac:dyDescent="0.25">
      <c r="A69" s="6" t="s">
        <v>193</v>
      </c>
      <c r="B69" s="21" t="s">
        <v>194</v>
      </c>
      <c r="C69" s="27" t="s">
        <v>59</v>
      </c>
      <c r="D69" s="23">
        <f t="shared" si="2"/>
        <v>781.60930910639979</v>
      </c>
      <c r="E69" s="24">
        <v>0.31726307399999992</v>
      </c>
      <c r="F69" s="25"/>
    </row>
    <row r="70" spans="1:22" s="5" customFormat="1" x14ac:dyDescent="0.25">
      <c r="A70" s="6" t="s">
        <v>195</v>
      </c>
      <c r="B70" s="21" t="s">
        <v>196</v>
      </c>
      <c r="C70" s="27" t="s">
        <v>76</v>
      </c>
      <c r="D70" s="23">
        <f t="shared" si="2"/>
        <v>33.025745455199996</v>
      </c>
      <c r="E70" s="24">
        <v>1.3405482E-2</v>
      </c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17" t="s">
        <v>197</v>
      </c>
      <c r="B71" s="26" t="s">
        <v>198</v>
      </c>
      <c r="C71" s="1" t="s">
        <v>7</v>
      </c>
      <c r="D71" s="20" t="s">
        <v>7</v>
      </c>
      <c r="E71" s="24"/>
      <c r="F71" s="25"/>
    </row>
    <row r="72" spans="1:22" x14ac:dyDescent="0.25">
      <c r="A72" s="6" t="s">
        <v>51</v>
      </c>
      <c r="B72" s="34" t="s">
        <v>73</v>
      </c>
      <c r="C72" s="1" t="s">
        <v>205</v>
      </c>
      <c r="D72" s="23">
        <f t="shared" ref="D72:D73" si="3">E72*E$2*4</f>
        <v>78.092127274274986</v>
      </c>
      <c r="E72" s="24">
        <v>3.1698379312499997E-2</v>
      </c>
      <c r="F72" s="2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230</v>
      </c>
      <c r="B73" s="28" t="s">
        <v>72</v>
      </c>
      <c r="C73" s="22" t="s">
        <v>132</v>
      </c>
      <c r="D73" s="23">
        <f t="shared" si="3"/>
        <v>81.890088001622999</v>
      </c>
      <c r="E73" s="24">
        <v>3.32400097425E-2</v>
      </c>
      <c r="F73" s="25"/>
    </row>
    <row r="74" spans="1:22" ht="31.5" x14ac:dyDescent="0.25">
      <c r="A74" s="17" t="s">
        <v>199</v>
      </c>
      <c r="B74" s="26" t="s">
        <v>200</v>
      </c>
      <c r="C74" s="1" t="s">
        <v>7</v>
      </c>
      <c r="D74" s="20" t="s">
        <v>7</v>
      </c>
      <c r="E74" s="29"/>
      <c r="F74" s="30"/>
    </row>
    <row r="75" spans="1:22" ht="31.5" x14ac:dyDescent="0.25">
      <c r="A75" s="6" t="s">
        <v>52</v>
      </c>
      <c r="B75" s="31" t="s">
        <v>201</v>
      </c>
      <c r="C75" s="32" t="s">
        <v>202</v>
      </c>
      <c r="D75" s="23">
        <f t="shared" ref="D75:D77" si="4">E75*E$2*4</f>
        <v>71.049387055953588</v>
      </c>
      <c r="E75" s="29">
        <v>2.8839660275999997E-2</v>
      </c>
      <c r="F75" s="30"/>
    </row>
    <row r="76" spans="1:22" ht="31.5" x14ac:dyDescent="0.25">
      <c r="A76" s="6" t="s">
        <v>203</v>
      </c>
      <c r="B76" s="31" t="s">
        <v>204</v>
      </c>
      <c r="C76" s="32" t="s">
        <v>205</v>
      </c>
      <c r="D76" s="23">
        <f t="shared" si="4"/>
        <v>189.46319738557315</v>
      </c>
      <c r="E76" s="29">
        <v>7.6905015986999989E-2</v>
      </c>
      <c r="F76" s="30"/>
    </row>
    <row r="77" spans="1:22" s="5" customFormat="1" x14ac:dyDescent="0.25">
      <c r="A77" s="6" t="s">
        <v>64</v>
      </c>
      <c r="B77" s="31" t="s">
        <v>206</v>
      </c>
      <c r="C77" s="27" t="s">
        <v>132</v>
      </c>
      <c r="D77" s="23">
        <f t="shared" si="4"/>
        <v>171.54397833067253</v>
      </c>
      <c r="E77" s="29">
        <v>6.9631424878499978E-2</v>
      </c>
      <c r="F77" s="3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17" t="s">
        <v>207</v>
      </c>
      <c r="B78" s="33" t="s">
        <v>208</v>
      </c>
      <c r="C78" s="27"/>
      <c r="D78" s="20" t="s">
        <v>7</v>
      </c>
      <c r="E78" s="29"/>
      <c r="F78" s="30"/>
    </row>
    <row r="79" spans="1:22" ht="31.5" x14ac:dyDescent="0.25">
      <c r="A79" s="6" t="s">
        <v>54</v>
      </c>
      <c r="B79" s="31" t="s">
        <v>209</v>
      </c>
      <c r="C79" s="27" t="s">
        <v>61</v>
      </c>
      <c r="D79" s="23">
        <f t="shared" ref="D79:D83" si="5">E79*E$2*4</f>
        <v>1956.5002036751398</v>
      </c>
      <c r="E79" s="24">
        <v>0.79416309614999991</v>
      </c>
      <c r="F79" s="25"/>
    </row>
    <row r="80" spans="1:22" ht="31.5" x14ac:dyDescent="0.25">
      <c r="A80" s="6" t="s">
        <v>210</v>
      </c>
      <c r="B80" s="31" t="s">
        <v>211</v>
      </c>
      <c r="C80" s="27" t="s">
        <v>60</v>
      </c>
      <c r="D80" s="23">
        <f t="shared" si="5"/>
        <v>781.33409456093989</v>
      </c>
      <c r="E80" s="24">
        <v>0.31715136164999996</v>
      </c>
      <c r="F80" s="25"/>
    </row>
    <row r="81" spans="1:22" x14ac:dyDescent="0.25">
      <c r="A81" s="6" t="s">
        <v>65</v>
      </c>
      <c r="B81" s="31" t="s">
        <v>212</v>
      </c>
      <c r="C81" s="27" t="s">
        <v>58</v>
      </c>
      <c r="D81" s="23">
        <f t="shared" si="5"/>
        <v>148.61585454839997</v>
      </c>
      <c r="E81" s="24">
        <v>6.032466899999999E-2</v>
      </c>
      <c r="F81" s="25"/>
    </row>
    <row r="82" spans="1:22" x14ac:dyDescent="0.25">
      <c r="A82" s="6" t="s">
        <v>121</v>
      </c>
      <c r="B82" s="31" t="s">
        <v>213</v>
      </c>
      <c r="C82" s="27" t="s">
        <v>59</v>
      </c>
      <c r="D82" s="23">
        <f t="shared" si="5"/>
        <v>71.005352728679981</v>
      </c>
      <c r="E82" s="24">
        <v>2.8821786299999996E-2</v>
      </c>
      <c r="F82" s="25"/>
    </row>
    <row r="83" spans="1:22" s="5" customFormat="1" x14ac:dyDescent="0.25">
      <c r="A83" s="6" t="s">
        <v>123</v>
      </c>
      <c r="B83" s="31" t="s">
        <v>214</v>
      </c>
      <c r="C83" s="27" t="s">
        <v>62</v>
      </c>
      <c r="D83" s="23">
        <f t="shared" si="5"/>
        <v>29.723170909679997</v>
      </c>
      <c r="E83" s="24">
        <v>1.2064933799999998E-2</v>
      </c>
      <c r="F83" s="2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31" t="s">
        <v>215</v>
      </c>
      <c r="C84" s="27"/>
      <c r="D84" s="20" t="s">
        <v>7</v>
      </c>
      <c r="E84" s="24"/>
      <c r="F84" s="25"/>
    </row>
    <row r="85" spans="1:22" x14ac:dyDescent="0.25">
      <c r="A85" s="6" t="s">
        <v>216</v>
      </c>
      <c r="B85" s="31" t="s">
        <v>217</v>
      </c>
      <c r="C85" s="27" t="s">
        <v>62</v>
      </c>
      <c r="D85" s="23">
        <f t="shared" ref="D85:D88" si="6">E85*E$2*4</f>
        <v>9.0820800001799977</v>
      </c>
      <c r="E85" s="24">
        <v>3.6865075499999994E-3</v>
      </c>
      <c r="F85" s="25"/>
    </row>
    <row r="86" spans="1:22" x14ac:dyDescent="0.25">
      <c r="A86" s="6" t="s">
        <v>218</v>
      </c>
      <c r="B86" s="31" t="s">
        <v>232</v>
      </c>
      <c r="C86" s="27" t="s">
        <v>62</v>
      </c>
      <c r="D86" s="23">
        <f t="shared" si="6"/>
        <v>1.3760727273</v>
      </c>
      <c r="E86" s="24">
        <v>5.5856174999999999E-4</v>
      </c>
      <c r="F86" s="2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x14ac:dyDescent="0.25">
      <c r="A87" s="6" t="s">
        <v>220</v>
      </c>
      <c r="B87" s="31" t="s">
        <v>219</v>
      </c>
      <c r="C87" s="27" t="s">
        <v>62</v>
      </c>
      <c r="D87" s="23">
        <f t="shared" si="6"/>
        <v>7.7060072728799991</v>
      </c>
      <c r="E87" s="24">
        <v>3.1279457999999999E-3</v>
      </c>
      <c r="F87" s="25"/>
    </row>
    <row r="88" spans="1:22" x14ac:dyDescent="0.25">
      <c r="A88" s="6" t="s">
        <v>231</v>
      </c>
      <c r="B88" s="31" t="s">
        <v>221</v>
      </c>
      <c r="C88" s="27" t="s">
        <v>62</v>
      </c>
      <c r="D88" s="23">
        <f t="shared" si="6"/>
        <v>0.27521454546000002</v>
      </c>
      <c r="E88" s="24">
        <v>1.1171235E-4</v>
      </c>
      <c r="F88" s="25"/>
    </row>
    <row r="89" spans="1:22" x14ac:dyDescent="0.25">
      <c r="A89" s="17" t="s">
        <v>222</v>
      </c>
      <c r="B89" s="26" t="s">
        <v>223</v>
      </c>
      <c r="C89" s="1" t="s">
        <v>7</v>
      </c>
      <c r="D89" s="20" t="s">
        <v>7</v>
      </c>
      <c r="E89" s="24"/>
      <c r="F89" s="25"/>
    </row>
    <row r="90" spans="1:22" x14ac:dyDescent="0.25">
      <c r="A90" s="6" t="s">
        <v>55</v>
      </c>
      <c r="B90" s="28" t="s">
        <v>224</v>
      </c>
      <c r="C90" s="22" t="s">
        <v>53</v>
      </c>
      <c r="D90" s="23">
        <f t="shared" ref="D90:D92" si="7">E90*E$2*4</f>
        <v>2435.6487273209996</v>
      </c>
      <c r="E90" s="29">
        <v>0.98865429749999989</v>
      </c>
      <c r="F90" s="30"/>
    </row>
    <row r="91" spans="1:22" x14ac:dyDescent="0.25">
      <c r="A91" s="6" t="s">
        <v>225</v>
      </c>
      <c r="B91" s="28" t="s">
        <v>68</v>
      </c>
      <c r="C91" s="1"/>
      <c r="D91" s="23">
        <f t="shared" si="7"/>
        <v>3372.4790400668394</v>
      </c>
      <c r="E91" s="24">
        <v>1.3689231368999999</v>
      </c>
      <c r="F91" s="25"/>
    </row>
    <row r="92" spans="1:22" x14ac:dyDescent="0.25">
      <c r="A92" s="6" t="s">
        <v>66</v>
      </c>
      <c r="B92" s="28" t="s">
        <v>226</v>
      </c>
      <c r="C92" s="1"/>
      <c r="D92" s="23">
        <f t="shared" si="7"/>
        <v>2155.89314186091</v>
      </c>
      <c r="E92" s="29">
        <v>0.87509869372499993</v>
      </c>
      <c r="F92" s="30"/>
    </row>
    <row r="93" spans="1:22" x14ac:dyDescent="0.25">
      <c r="A93" s="6"/>
      <c r="B93" s="3" t="s">
        <v>84</v>
      </c>
      <c r="C93" s="1" t="s">
        <v>15</v>
      </c>
      <c r="D93" s="9">
        <f>SUM(D29:D53)+SUM(D56:D63)+SUM(D65:D70)+SUM(D72:D73)+SUM(D75:D77)+SUM(D79:D83)+SUM(D85:D88)+SUM(D90:D92)</f>
        <v>31540.192381716006</v>
      </c>
      <c r="E93" s="35">
        <f>SUM(E29:E53)+SUM(E56:E63)+SUM(E65:E70)+SUM(E72:E73)+SUM(E75:E77)+SUM(E79:E83)+SUM(E85:E88)+SUM(E90:E92)</f>
        <v>12.802481077169999</v>
      </c>
      <c r="F93" s="35">
        <f t="shared" ref="F93" si="8">SUM(F29:F53)+SUM(F56:F63)+SUM(F65:F70)+SUM(F72:F73)+SUM(F75:F77)+SUM(F79:F83)+SUM(F85:F88)+SUM(F90:F92)</f>
        <v>0</v>
      </c>
    </row>
    <row r="94" spans="1:22" x14ac:dyDescent="0.25">
      <c r="A94" s="36" t="s">
        <v>85</v>
      </c>
      <c r="B94" s="36"/>
      <c r="C94" s="36"/>
      <c r="D94" s="36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1</v>
      </c>
      <c r="E95" s="15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1</v>
      </c>
      <c r="E96" s="15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5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-3005.6</v>
      </c>
      <c r="E98" s="15" t="s">
        <v>119</v>
      </c>
    </row>
    <row r="99" spans="1:5" x14ac:dyDescent="0.25">
      <c r="A99" s="36" t="s">
        <v>95</v>
      </c>
      <c r="B99" s="36"/>
      <c r="C99" s="36"/>
      <c r="D99" s="36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5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5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5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5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5" t="s">
        <v>97</v>
      </c>
    </row>
    <row r="106" spans="1:5" x14ac:dyDescent="0.25">
      <c r="A106" s="36" t="s">
        <v>104</v>
      </c>
      <c r="B106" s="36"/>
      <c r="C106" s="36"/>
      <c r="D106" s="36"/>
      <c r="E106" s="8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5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5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5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5" t="s">
        <v>97</v>
      </c>
    </row>
    <row r="111" spans="1:5" x14ac:dyDescent="0.25">
      <c r="A111" s="36" t="s">
        <v>110</v>
      </c>
      <c r="B111" s="36"/>
      <c r="C111" s="36"/>
      <c r="D111" s="36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1</v>
      </c>
      <c r="E112" s="15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5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0</v>
      </c>
      <c r="E114" s="15" t="s">
        <v>113</v>
      </c>
    </row>
  </sheetData>
  <sheetProtection password="CC29" sheet="1" objects="1" scenarios="1" selectLockedCells="1" selectUnlockedCells="1"/>
  <mergeCells count="9">
    <mergeCell ref="F27:F28"/>
    <mergeCell ref="A99:D99"/>
    <mergeCell ref="A106:D106"/>
    <mergeCell ref="A111:D111"/>
    <mergeCell ref="E27:E28"/>
    <mergeCell ref="A2:D2"/>
    <mergeCell ref="A8:D8"/>
    <mergeCell ref="A26:D26"/>
    <mergeCell ref="A94:D94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3" man="1"/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2023-03-27T10:37:53Z</dcterms:modified>
</cp:coreProperties>
</file>