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форме'!$A$1:$D$138</definedName>
  </definedNames>
  <calcPr fullCalcOnLoad="1"/>
</workbook>
</file>

<file path=xl/sharedStrings.xml><?xml version="1.0" encoding="utf-8"?>
<sst xmlns="http://schemas.openxmlformats.org/spreadsheetml/2006/main" count="408" uniqueCount="286">
  <si>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</si>
  <si>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</si>
  <si>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</si>
  <si>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</si>
  <si>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</si>
  <si>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</si>
  <si>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</si>
  <si>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</si>
  <si>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</si>
  <si>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</si>
  <si>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</si>
  <si>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</si>
  <si>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</si>
  <si>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</si>
  <si>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</si>
  <si>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</si>
  <si>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</si>
  <si>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</si>
  <si>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</si>
  <si>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</si>
  <si>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</si>
  <si>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</si>
  <si>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</si>
  <si>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</si>
  <si>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</si>
  <si>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</si>
  <si>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</si>
  <si>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</si>
  <si>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</si>
  <si>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</si>
  <si>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</si>
  <si>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</si>
  <si>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</si>
  <si>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</si>
  <si>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</si>
  <si>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</si>
  <si>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</si>
  <si>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</si>
  <si>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</si>
  <si>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</si>
  <si>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</si>
  <si>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</si>
  <si>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</si>
  <si>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</si>
  <si>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</si>
  <si>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</si>
  <si>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</si>
  <si>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</si>
  <si>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</si>
  <si>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</si>
  <si>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</si>
  <si>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</si>
  <si>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</si>
  <si>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</si>
  <si>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</si>
  <si>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</si>
  <si>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</si>
  <si>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</si>
  <si>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</si>
  <si>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</si>
  <si>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</si>
  <si>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</si>
  <si>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</si>
  <si>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</si>
  <si>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</si>
  <si>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</si>
  <si>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</si>
  <si>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</si>
  <si>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</si>
  <si>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</si>
  <si>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</si>
  <si>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</si>
  <si>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</si>
  <si>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</si>
  <si>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</si>
  <si>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21.6</t>
  </si>
  <si>
    <t>24.6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</si>
  <si>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</si>
  <si>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</si>
  <si>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</si>
  <si>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</si>
  <si>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</si>
  <si>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</si>
  <si>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</si>
  <si>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</si>
  <si>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</si>
  <si>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</si>
  <si>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</si>
  <si>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</si>
  <si>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</si>
  <si>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</si>
  <si>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</si>
  <si>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</si>
  <si>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</si>
  <si>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</si>
  <si>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</si>
  <si>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</si>
  <si>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</si>
  <si>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</si>
  <si>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</si>
  <si>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</si>
  <si>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</si>
  <si>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</si>
  <si>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</si>
  <si>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</si>
  <si>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</si>
  <si>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</si>
  <si>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</si>
  <si>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</si>
  <si>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</si>
  <si>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</si>
  <si>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</si>
  <si>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</si>
  <si>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</si>
  <si>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</si>
  <si>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</si>
  <si>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</si>
  <si>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</si>
  <si>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</si>
  <si>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</si>
  <si>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</si>
  <si>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</si>
  <si>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</si>
  <si>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</si>
  <si>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</si>
  <si>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</si>
  <si>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</si>
  <si>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</si>
  <si>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</si>
  <si>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</si>
  <si>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</si>
  <si>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</si>
  <si>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</si>
  <si>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</si>
  <si>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</si>
  <si>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</si>
  <si>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</si>
  <si>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</si>
  <si>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</si>
  <si>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</si>
  <si>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</si>
  <si>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</si>
  <si>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</si>
  <si>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</si>
  <si>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</si>
  <si>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</si>
  <si>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</si>
  <si>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</si>
  <si>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</si>
  <si>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</si>
  <si>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</si>
  <si>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</si>
  <si>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</si>
  <si>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</si>
  <si>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</si>
  <si>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</si>
  <si>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</si>
  <si>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</si>
  <si>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</si>
  <si>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</si>
  <si>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</si>
  <si>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</si>
  <si>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</si>
  <si>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</si>
  <si>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</si>
  <si>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</si>
  <si>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</si>
  <si>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</si>
  <si>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</si>
  <si>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</si>
  <si>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</si>
  <si>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</si>
  <si>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</si>
  <si>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</si>
  <si>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</si>
  <si>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</si>
  <si>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</si>
  <si>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</si>
  <si>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</si>
  <si>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</si>
  <si>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</si>
  <si>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</si>
  <si>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</si>
  <si>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</si>
  <si>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</si>
  <si>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</si>
  <si>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</si>
  <si>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</si>
  <si>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</si>
  <si>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</si>
  <si>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</si>
  <si>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</si>
  <si>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</si>
  <si>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</si>
  <si>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</si>
  <si>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</si>
  <si>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</si>
  <si>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</si>
  <si>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</si>
  <si>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</si>
  <si>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</si>
  <si>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</si>
  <si>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</si>
  <si>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</si>
  <si>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</si>
  <si>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</si>
  <si>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</si>
  <si>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</si>
  <si>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</si>
  <si>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</si>
  <si>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</si>
  <si>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</si>
  <si>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</si>
  <si>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</si>
  <si>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</si>
  <si>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</si>
  <si>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</si>
  <si>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</si>
  <si>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</si>
  <si>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</si>
  <si>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</si>
  <si>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</si>
  <si>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</si>
  <si>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</si>
  <si>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</si>
  <si>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</si>
  <si>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</si>
  <si>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</si>
  <si>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</si>
  <si>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</si>
  <si>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</si>
  <si>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</si>
  <si>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</si>
  <si>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</si>
  <si>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</si>
  <si>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</si>
  <si>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</si>
  <si>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</si>
  <si>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</si>
  <si>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</si>
  <si>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</si>
  <si>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</si>
  <si>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Поверка приборов учета тепловой энергии</t>
  </si>
  <si>
    <t>21.33</t>
  </si>
  <si>
    <t>21.34</t>
  </si>
  <si>
    <t xml:space="preserve">            Работы по содержанию придомовой территории в холодный период года</t>
  </si>
  <si>
    <t xml:space="preserve">     подоконники</t>
  </si>
  <si>
    <t xml:space="preserve">     оконные ограждения</t>
  </si>
  <si>
    <t xml:space="preserve">     шкафы для электрощитков и слаботочных устройств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</si>
  <si>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</si>
  <si>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</si>
  <si>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</si>
  <si>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</si>
  <si>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</si>
  <si>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</si>
  <si>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</si>
  <si>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</si>
  <si>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</si>
  <si>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</si>
  <si>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</si>
  <si>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27.1</t>
  </si>
  <si>
    <t>27.2</t>
  </si>
  <si>
    <t>27.3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</si>
  <si>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</si>
  <si>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</si>
  <si>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</si>
  <si>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</si>
  <si>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</si>
  <si>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</si>
  <si>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</si>
  <si>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</si>
  <si>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27.6.6</t>
  </si>
  <si>
    <t>28.1</t>
  </si>
  <si>
    <t>28.2</t>
  </si>
  <si>
    <t>28.3</t>
  </si>
  <si>
    <t>44.</t>
  </si>
  <si>
    <t>45.</t>
  </si>
  <si>
    <t>с/у-1 р. в год, кухня-2 р. в год</t>
  </si>
  <si>
    <t>Отчет об исполнении управляющей организацией ООО "ГУК "Привокзальная" договора управления за 2022 год по дому № 3  ул. Ленина                        в г. Липецке</t>
  </si>
  <si>
    <t>31.03.2023 г.</t>
  </si>
  <si>
    <t>01.01.2022 г.</t>
  </si>
  <si>
    <t>31.12.2022 г.</t>
  </si>
  <si>
    <t>01.01.22-30.06.22</t>
  </si>
  <si>
    <t>01.07.22-31.12.22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</si>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</sst>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1;&#1077;&#1085;&#1080;&#1085;&#1072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194.39</v>
          </cell>
        </row>
        <row r="24">
          <cell r="D24">
            <v>-469648.6204215094</v>
          </cell>
        </row>
        <row r="25">
          <cell r="D25">
            <v>170172.39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M124">
            <v>204253.87648713926</v>
          </cell>
        </row>
        <row r="125">
          <cell r="FM125">
            <v>186964.59719590587</v>
          </cell>
        </row>
        <row r="126">
          <cell r="FM126">
            <v>32692.86285333818</v>
          </cell>
        </row>
      </sheetData>
      <sheetData sheetId="7">
        <row r="124">
          <cell r="FM124">
            <v>188443.46940413245</v>
          </cell>
        </row>
        <row r="125">
          <cell r="FM125">
            <v>172492.47826912627</v>
          </cell>
        </row>
        <row r="126">
          <cell r="FM126">
            <v>30162.250072274364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view="pageBreakPreview" zoomScaleNormal="90" zoomScaleSheetLayoutView="100" zoomScalePageLayoutView="0" workbookViewId="0" topLeftCell="A1">
      <selection activeCell="T10" sqref="T10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3.140625" style="12" hidden="1" customWidth="1"/>
    <col min="8" max="8" width="11.57421875" style="12" hidden="1" customWidth="1"/>
    <col min="9" max="11" width="9.140625" style="12" hidden="1" customWidth="1"/>
    <col min="12" max="21" width="9.140625" style="12" customWidth="1"/>
    <col min="22" max="16384" width="9.140625" style="3" customWidth="1"/>
  </cols>
  <sheetData>
    <row r="1" ht="15.75">
      <c r="E1" s="2" t="s">
        <v>117</v>
      </c>
    </row>
    <row r="2" spans="1:21" s="6" customFormat="1" ht="33.75" customHeight="1">
      <c r="A2" s="36" t="s">
        <v>278</v>
      </c>
      <c r="B2" s="36"/>
      <c r="C2" s="36"/>
      <c r="D2" s="36"/>
      <c r="E2" s="2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280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281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194.39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-469648.6204215094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170172.39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815009.5342819165</v>
      </c>
    </row>
    <row r="13" spans="1:4" ht="15.75">
      <c r="A13" s="7" t="s">
        <v>54</v>
      </c>
      <c r="B13" s="10" t="s">
        <v>39</v>
      </c>
      <c r="C13" s="1" t="s">
        <v>33</v>
      </c>
      <c r="D13" s="20">
        <f>'[2]ГУК 2022'!$FM$125+'[2]ГУК 2021'!$FM$125</f>
        <v>359457.07546503213</v>
      </c>
    </row>
    <row r="14" spans="1:4" ht="15.75">
      <c r="A14" s="7" t="s">
        <v>55</v>
      </c>
      <c r="B14" s="10" t="s">
        <v>40</v>
      </c>
      <c r="C14" s="1" t="s">
        <v>33</v>
      </c>
      <c r="D14" s="20">
        <f>'[2]ГУК 2022'!$FM$124+'[2]ГУК 2021'!$FM$124</f>
        <v>392697.3458912717</v>
      </c>
    </row>
    <row r="15" spans="1:4" ht="15.75">
      <c r="A15" s="7" t="s">
        <v>56</v>
      </c>
      <c r="B15" s="10" t="s">
        <v>41</v>
      </c>
      <c r="C15" s="1" t="s">
        <v>33</v>
      </c>
      <c r="D15" s="20">
        <f>'[2]ГУК 2022'!$FM$126+'[2]ГУК 2021'!$FM$126</f>
        <v>62855.11292561254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682888.5442819165</v>
      </c>
      <c r="E16" s="2">
        <v>682888.54</v>
      </c>
      <c r="F16" s="2">
        <f>D16-E16</f>
        <v>0.004281916422769427</v>
      </c>
      <c r="G16" s="12">
        <v>598639.92</v>
      </c>
      <c r="H16" s="12" t="s">
        <v>284</v>
      </c>
    </row>
    <row r="17" spans="1:8" ht="31.5">
      <c r="A17" s="10" t="s">
        <v>19</v>
      </c>
      <c r="B17" s="10" t="s">
        <v>57</v>
      </c>
      <c r="C17" s="10" t="s">
        <v>33</v>
      </c>
      <c r="D17" s="11">
        <f>D12-D25+D122+D138</f>
        <v>682888.5442819165</v>
      </c>
      <c r="G17" s="12">
        <v>84248.62</v>
      </c>
      <c r="H17" s="12" t="s">
        <v>285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213434.3138604071</v>
      </c>
    </row>
    <row r="23" spans="1:4" ht="15.75">
      <c r="A23" s="10" t="s">
        <v>51</v>
      </c>
      <c r="B23" s="10" t="s">
        <v>59</v>
      </c>
      <c r="C23" s="10" t="s">
        <v>33</v>
      </c>
      <c r="D23" s="29">
        <v>2178.14</v>
      </c>
    </row>
    <row r="24" spans="1:4" ht="15.75">
      <c r="A24" s="10" t="s">
        <v>52</v>
      </c>
      <c r="B24" s="10" t="s">
        <v>60</v>
      </c>
      <c r="C24" s="10" t="s">
        <v>33</v>
      </c>
      <c r="D24" s="29">
        <f>D22-D117</f>
        <v>-601575.2204215095</v>
      </c>
    </row>
    <row r="25" spans="1:5" ht="15.75">
      <c r="A25" s="10" t="s">
        <v>53</v>
      </c>
      <c r="B25" s="10" t="s">
        <v>61</v>
      </c>
      <c r="C25" s="10" t="s">
        <v>33</v>
      </c>
      <c r="D25" s="29">
        <v>118573.77</v>
      </c>
      <c r="E25" s="2">
        <f>D25+F16</f>
        <v>118573.77428191643</v>
      </c>
    </row>
    <row r="26" spans="1:4" ht="35.25" customHeight="1">
      <c r="A26" s="35" t="s">
        <v>62</v>
      </c>
      <c r="B26" s="35"/>
      <c r="C26" s="35"/>
      <c r="D26" s="35"/>
    </row>
    <row r="27" spans="1:21" s="6" customFormat="1" ht="36" customHeight="1">
      <c r="A27" s="19" t="s">
        <v>22</v>
      </c>
      <c r="B27" s="4" t="s">
        <v>64</v>
      </c>
      <c r="C27" s="4" t="s">
        <v>133</v>
      </c>
      <c r="D27" s="13" t="s">
        <v>134</v>
      </c>
      <c r="E27" s="34" t="s">
        <v>282</v>
      </c>
      <c r="F27" s="34" t="s">
        <v>283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9" t="s">
        <v>135</v>
      </c>
      <c r="B28" s="14" t="s">
        <v>136</v>
      </c>
      <c r="C28" s="1" t="s">
        <v>27</v>
      </c>
      <c r="D28" s="15" t="s">
        <v>27</v>
      </c>
      <c r="E28" s="34"/>
      <c r="F28" s="34"/>
    </row>
    <row r="29" spans="1:6" ht="15.75">
      <c r="A29" s="7" t="s">
        <v>68</v>
      </c>
      <c r="B29" s="21" t="s">
        <v>137</v>
      </c>
      <c r="C29" s="22" t="s">
        <v>138</v>
      </c>
      <c r="D29" s="16">
        <f>E29*E$2*6+F29*E$2*6</f>
        <v>1583.1240454840097</v>
      </c>
      <c r="E29" s="23">
        <v>0.03447889970399999</v>
      </c>
      <c r="F29" s="24">
        <v>0.037371679389165594</v>
      </c>
    </row>
    <row r="30" spans="1:6" ht="15.75">
      <c r="A30" s="7" t="s">
        <v>70</v>
      </c>
      <c r="B30" s="21" t="s">
        <v>120</v>
      </c>
      <c r="C30" s="22" t="s">
        <v>138</v>
      </c>
      <c r="D30" s="16">
        <f aca="true" t="shared" si="0" ref="D30:D62">E30*E$2*6+F30*E$2*6</f>
        <v>1067.7264816872457</v>
      </c>
      <c r="E30" s="23">
        <v>0.023254042776</v>
      </c>
      <c r="F30" s="24">
        <v>0.0252050569649064</v>
      </c>
    </row>
    <row r="31" spans="1:6" ht="15.75">
      <c r="A31" s="7" t="s">
        <v>72</v>
      </c>
      <c r="B31" s="21" t="s">
        <v>139</v>
      </c>
      <c r="C31" s="22" t="s">
        <v>138</v>
      </c>
      <c r="D31" s="16">
        <f t="shared" si="0"/>
        <v>2888.2370643180934</v>
      </c>
      <c r="E31" s="23">
        <v>0.062902990038</v>
      </c>
      <c r="F31" s="24">
        <v>0.0681805509021882</v>
      </c>
    </row>
    <row r="32" spans="1:6" ht="15.75">
      <c r="A32" s="7" t="s">
        <v>130</v>
      </c>
      <c r="B32" s="21" t="s">
        <v>0</v>
      </c>
      <c r="C32" s="22" t="s">
        <v>138</v>
      </c>
      <c r="D32" s="16">
        <f t="shared" si="0"/>
        <v>29880.645661753053</v>
      </c>
      <c r="E32" s="23">
        <v>0.650771357937</v>
      </c>
      <c r="F32" s="24">
        <v>0.7053710748679144</v>
      </c>
    </row>
    <row r="33" spans="1:21" s="6" customFormat="1" ht="15.75">
      <c r="A33" s="7" t="s">
        <v>131</v>
      </c>
      <c r="B33" s="21" t="s">
        <v>140</v>
      </c>
      <c r="C33" s="22" t="s">
        <v>138</v>
      </c>
      <c r="D33" s="16">
        <f t="shared" si="0"/>
        <v>3451.2350400578707</v>
      </c>
      <c r="E33" s="23">
        <v>0.07516453757399999</v>
      </c>
      <c r="F33" s="24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75</v>
      </c>
      <c r="B34" s="21" t="s">
        <v>121</v>
      </c>
      <c r="C34" s="22" t="s">
        <v>138</v>
      </c>
      <c r="D34" s="16">
        <f t="shared" si="0"/>
        <v>18.465677046858588</v>
      </c>
      <c r="E34" s="23">
        <v>0.00040216445999999994</v>
      </c>
      <c r="F34" s="24">
        <v>0.000435906058194</v>
      </c>
    </row>
    <row r="35" spans="1:6" ht="15.75">
      <c r="A35" s="7" t="s">
        <v>78</v>
      </c>
      <c r="B35" s="21" t="s">
        <v>15</v>
      </c>
      <c r="C35" s="22" t="s">
        <v>138</v>
      </c>
      <c r="D35" s="16">
        <f t="shared" si="0"/>
        <v>9550.39687508791</v>
      </c>
      <c r="E35" s="23">
        <v>0.20799834158849997</v>
      </c>
      <c r="F35" s="24">
        <v>0.22544940244777514</v>
      </c>
    </row>
    <row r="36" spans="1:6" ht="31.5">
      <c r="A36" s="7" t="s">
        <v>80</v>
      </c>
      <c r="B36" s="21" t="s">
        <v>141</v>
      </c>
      <c r="C36" s="22" t="s">
        <v>138</v>
      </c>
      <c r="D36" s="16">
        <f t="shared" si="0"/>
        <v>42.830112039241456</v>
      </c>
      <c r="E36" s="23">
        <v>0.0009327981224999999</v>
      </c>
      <c r="F36" s="24">
        <v>0.00101105988497775</v>
      </c>
    </row>
    <row r="37" spans="1:6" ht="15.75">
      <c r="A37" s="7" t="s">
        <v>81</v>
      </c>
      <c r="B37" s="21" t="s">
        <v>142</v>
      </c>
      <c r="C37" s="22" t="s">
        <v>138</v>
      </c>
      <c r="D37" s="16">
        <f t="shared" si="0"/>
        <v>7365.650812707778</v>
      </c>
      <c r="E37" s="23">
        <v>0.16041670035299999</v>
      </c>
      <c r="F37" s="24">
        <v>0.17387566151261669</v>
      </c>
    </row>
    <row r="38" spans="1:6" ht="15.75">
      <c r="A38" s="7" t="s">
        <v>132</v>
      </c>
      <c r="B38" s="21" t="s">
        <v>143</v>
      </c>
      <c r="C38" s="22" t="s">
        <v>138</v>
      </c>
      <c r="D38" s="16">
        <f t="shared" si="0"/>
        <v>17944.380725116305</v>
      </c>
      <c r="E38" s="23">
        <v>0.3908111338695</v>
      </c>
      <c r="F38" s="24">
        <v>0.42360018800115107</v>
      </c>
    </row>
    <row r="39" spans="1:6" ht="31.5">
      <c r="A39" s="7" t="s">
        <v>82</v>
      </c>
      <c r="B39" s="21" t="s">
        <v>144</v>
      </c>
      <c r="C39" s="22" t="s">
        <v>138</v>
      </c>
      <c r="D39" s="16">
        <f t="shared" si="0"/>
        <v>228.15369862340833</v>
      </c>
      <c r="E39" s="23">
        <v>0.004968965327999999</v>
      </c>
      <c r="F39" s="24">
        <v>0.0053858615190192</v>
      </c>
    </row>
    <row r="40" spans="1:6" ht="31.5">
      <c r="A40" s="7" t="s">
        <v>83</v>
      </c>
      <c r="B40" s="21" t="s">
        <v>145</v>
      </c>
      <c r="C40" s="22" t="s">
        <v>138</v>
      </c>
      <c r="D40" s="16">
        <f t="shared" si="0"/>
        <v>824.1334253107693</v>
      </c>
      <c r="E40" s="23">
        <v>0.0179488232745</v>
      </c>
      <c r="F40" s="24">
        <v>0.01945472954723055</v>
      </c>
    </row>
    <row r="41" spans="1:6" ht="31.5">
      <c r="A41" s="7" t="s">
        <v>84</v>
      </c>
      <c r="B41" s="21" t="s">
        <v>147</v>
      </c>
      <c r="C41" s="22" t="s">
        <v>138</v>
      </c>
      <c r="D41" s="16">
        <f t="shared" si="0"/>
        <v>4944.800551864616</v>
      </c>
      <c r="E41" s="23">
        <v>0.10769293964699998</v>
      </c>
      <c r="F41" s="24">
        <v>0.1167283772833833</v>
      </c>
    </row>
    <row r="42" spans="1:6" ht="15.75">
      <c r="A42" s="7" t="s">
        <v>146</v>
      </c>
      <c r="B42" s="21" t="s">
        <v>126</v>
      </c>
      <c r="C42" s="22" t="s">
        <v>138</v>
      </c>
      <c r="D42" s="16">
        <f t="shared" si="0"/>
        <v>303.914268062881</v>
      </c>
      <c r="E42" s="23">
        <v>0.006618956737499999</v>
      </c>
      <c r="F42" s="24">
        <v>0.00717428720777625</v>
      </c>
    </row>
    <row r="43" spans="1:6" ht="15.75">
      <c r="A43" s="7" t="s">
        <v>148</v>
      </c>
      <c r="B43" s="21" t="s">
        <v>149</v>
      </c>
      <c r="C43" s="22" t="s">
        <v>138</v>
      </c>
      <c r="D43" s="16">
        <f t="shared" si="0"/>
        <v>8954.160680663786</v>
      </c>
      <c r="E43" s="23">
        <v>0.19501289802449998</v>
      </c>
      <c r="F43" s="24">
        <v>0.21137448016875554</v>
      </c>
    </row>
    <row r="44" spans="1:6" ht="15.75">
      <c r="A44" s="7" t="s">
        <v>150</v>
      </c>
      <c r="B44" s="21" t="s">
        <v>151</v>
      </c>
      <c r="C44" s="22" t="s">
        <v>138</v>
      </c>
      <c r="D44" s="16">
        <f t="shared" si="0"/>
        <v>16364.026531189324</v>
      </c>
      <c r="E44" s="23">
        <v>0.3563925588345</v>
      </c>
      <c r="F44" s="24">
        <v>0.38629389452071455</v>
      </c>
    </row>
    <row r="45" spans="1:6" ht="15.75">
      <c r="A45" s="7" t="s">
        <v>152</v>
      </c>
      <c r="B45" s="21" t="s">
        <v>122</v>
      </c>
      <c r="C45" s="22" t="s">
        <v>138</v>
      </c>
      <c r="D45" s="16">
        <f t="shared" si="0"/>
        <v>9021.457814790116</v>
      </c>
      <c r="E45" s="23">
        <v>0.1964785640565</v>
      </c>
      <c r="F45" s="24">
        <v>0.21296311558084036</v>
      </c>
    </row>
    <row r="46" spans="1:6" ht="31.5">
      <c r="A46" s="7" t="s">
        <v>153</v>
      </c>
      <c r="B46" s="21" t="s">
        <v>154</v>
      </c>
      <c r="C46" s="22" t="s">
        <v>138</v>
      </c>
      <c r="D46" s="16">
        <f t="shared" si="0"/>
        <v>252.21037233167692</v>
      </c>
      <c r="E46" s="23">
        <v>0.0054928962495</v>
      </c>
      <c r="F46" s="24">
        <v>0.00595375024483305</v>
      </c>
    </row>
    <row r="47" spans="1:6" ht="15.75">
      <c r="A47" s="7" t="s">
        <v>155</v>
      </c>
      <c r="B47" s="21" t="s">
        <v>156</v>
      </c>
      <c r="C47" s="22" t="s">
        <v>138</v>
      </c>
      <c r="D47" s="16">
        <f t="shared" si="0"/>
        <v>2163.2027724921318</v>
      </c>
      <c r="E47" s="23">
        <v>0.0471124493655</v>
      </c>
      <c r="F47" s="24">
        <v>0.051065183867265454</v>
      </c>
    </row>
    <row r="48" spans="1:6" ht="15.75">
      <c r="A48" s="7" t="s">
        <v>157</v>
      </c>
      <c r="B48" s="21" t="s">
        <v>14</v>
      </c>
      <c r="C48" s="22" t="s">
        <v>138</v>
      </c>
      <c r="D48" s="16">
        <f t="shared" si="0"/>
        <v>35592.33604008317</v>
      </c>
      <c r="E48" s="23">
        <v>0.7751664110325</v>
      </c>
      <c r="F48" s="24">
        <v>0.8402028729181268</v>
      </c>
    </row>
    <row r="49" spans="1:6" ht="31.5">
      <c r="A49" s="7" t="s">
        <v>158</v>
      </c>
      <c r="B49" s="21" t="s">
        <v>159</v>
      </c>
      <c r="C49" s="22" t="s">
        <v>138</v>
      </c>
      <c r="D49" s="16">
        <f t="shared" si="0"/>
        <v>3702.4195414424994</v>
      </c>
      <c r="E49" s="23">
        <v>0.08063509135349999</v>
      </c>
      <c r="F49" s="24">
        <v>0.08740037551805864</v>
      </c>
    </row>
    <row r="50" spans="1:6" ht="31.5">
      <c r="A50" s="7" t="s">
        <v>160</v>
      </c>
      <c r="B50" s="21" t="s">
        <v>161</v>
      </c>
      <c r="C50" s="22" t="s">
        <v>138</v>
      </c>
      <c r="D50" s="16">
        <f t="shared" si="0"/>
        <v>8059.396040648784</v>
      </c>
      <c r="E50" s="23">
        <v>0.17552579569049997</v>
      </c>
      <c r="F50" s="24">
        <v>0.19025240994893294</v>
      </c>
    </row>
    <row r="51" spans="1:6" ht="31.5">
      <c r="A51" s="7" t="s">
        <v>162</v>
      </c>
      <c r="B51" s="21" t="s">
        <v>163</v>
      </c>
      <c r="C51" s="22" t="s">
        <v>138</v>
      </c>
      <c r="D51" s="16">
        <f t="shared" si="0"/>
        <v>2944.403498668955</v>
      </c>
      <c r="E51" s="23">
        <v>0.0641262402705</v>
      </c>
      <c r="F51" s="24">
        <v>0.06950643182919496</v>
      </c>
    </row>
    <row r="52" spans="1:6" ht="31.5">
      <c r="A52" s="7" t="s">
        <v>164</v>
      </c>
      <c r="B52" s="21" t="s">
        <v>165</v>
      </c>
      <c r="C52" s="22" t="s">
        <v>138</v>
      </c>
      <c r="D52" s="16">
        <f t="shared" si="0"/>
        <v>5698.866991492028</v>
      </c>
      <c r="E52" s="23">
        <v>0.12411577222049998</v>
      </c>
      <c r="F52" s="24">
        <v>0.13452908550979994</v>
      </c>
    </row>
    <row r="53" spans="1:6" ht="15.75">
      <c r="A53" s="7" t="s">
        <v>166</v>
      </c>
      <c r="B53" s="21" t="s">
        <v>167</v>
      </c>
      <c r="C53" s="22" t="s">
        <v>138</v>
      </c>
      <c r="D53" s="16">
        <f t="shared" si="0"/>
        <v>15178.376184138942</v>
      </c>
      <c r="E53" s="23">
        <v>0.33057024913199995</v>
      </c>
      <c r="F53" s="24">
        <v>0.3583050930341748</v>
      </c>
    </row>
    <row r="54" spans="1:6" ht="15.75">
      <c r="A54" s="7" t="s">
        <v>168</v>
      </c>
      <c r="B54" s="21" t="s">
        <v>118</v>
      </c>
      <c r="C54" s="22" t="s">
        <v>138</v>
      </c>
      <c r="D54" s="16">
        <f t="shared" si="0"/>
        <v>4088.300898174491</v>
      </c>
      <c r="E54" s="23">
        <v>0.08903921144399998</v>
      </c>
      <c r="F54" s="24">
        <v>0.09650960128415159</v>
      </c>
    </row>
    <row r="55" spans="1:6" ht="15.75">
      <c r="A55" s="7" t="s">
        <v>169</v>
      </c>
      <c r="B55" s="21" t="s">
        <v>170</v>
      </c>
      <c r="C55" s="22" t="s">
        <v>138</v>
      </c>
      <c r="D55" s="16">
        <f t="shared" si="0"/>
        <v>1158.5673540483194</v>
      </c>
      <c r="E55" s="23">
        <v>0.025232468494499994</v>
      </c>
      <c r="F55" s="24">
        <v>0.027349472601188547</v>
      </c>
    </row>
    <row r="56" spans="1:6" ht="31.5">
      <c r="A56" s="7" t="s">
        <v>171</v>
      </c>
      <c r="B56" s="21" t="s">
        <v>172</v>
      </c>
      <c r="C56" s="22" t="s">
        <v>138</v>
      </c>
      <c r="D56" s="16">
        <f t="shared" si="0"/>
        <v>14803.67682072977</v>
      </c>
      <c r="E56" s="23">
        <v>0.32240966196449994</v>
      </c>
      <c r="F56" s="24">
        <v>0.34945983260332153</v>
      </c>
    </row>
    <row r="57" spans="1:6" ht="15.75">
      <c r="A57" s="7" t="s">
        <v>173</v>
      </c>
      <c r="B57" s="21" t="s">
        <v>174</v>
      </c>
      <c r="C57" s="22" t="s">
        <v>138</v>
      </c>
      <c r="D57" s="16">
        <f t="shared" si="0"/>
        <v>1538.806420571549</v>
      </c>
      <c r="E57" s="23">
        <v>0.033513705</v>
      </c>
      <c r="F57" s="24">
        <v>0.0363255048495</v>
      </c>
    </row>
    <row r="58" spans="1:6" ht="15.75">
      <c r="A58" s="7" t="s">
        <v>175</v>
      </c>
      <c r="B58" s="21" t="s">
        <v>176</v>
      </c>
      <c r="C58" s="22" t="s">
        <v>177</v>
      </c>
      <c r="D58" s="16">
        <f t="shared" si="0"/>
        <v>10605.043502200297</v>
      </c>
      <c r="E58" s="23">
        <v>0.23096751787199996</v>
      </c>
      <c r="F58" s="24">
        <v>0.2503456926214608</v>
      </c>
    </row>
    <row r="59" spans="1:21" s="6" customFormat="1" ht="24.75" customHeight="1">
      <c r="A59" s="7" t="s">
        <v>178</v>
      </c>
      <c r="B59" s="21" t="s">
        <v>241</v>
      </c>
      <c r="C59" s="22" t="s">
        <v>6</v>
      </c>
      <c r="D59" s="16">
        <f t="shared" si="0"/>
        <v>5045.130730485881</v>
      </c>
      <c r="E59" s="23">
        <v>0.10987803321299999</v>
      </c>
      <c r="F59" s="24">
        <v>0.1190968001995707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180</v>
      </c>
      <c r="B60" s="21" t="s">
        <v>179</v>
      </c>
      <c r="C60" s="22" t="s">
        <v>6</v>
      </c>
      <c r="D60" s="16">
        <f t="shared" si="0"/>
        <v>3569.774427989232</v>
      </c>
      <c r="E60" s="23">
        <v>0.0777462099825</v>
      </c>
      <c r="F60" s="24">
        <v>0.08426911700003176</v>
      </c>
    </row>
    <row r="61" spans="1:6" ht="15.75">
      <c r="A61" s="7" t="s">
        <v>243</v>
      </c>
      <c r="B61" s="21" t="s">
        <v>242</v>
      </c>
      <c r="C61" s="22" t="s">
        <v>182</v>
      </c>
      <c r="D61" s="16">
        <f t="shared" si="0"/>
        <v>6617.124076194425</v>
      </c>
      <c r="E61" s="23">
        <v>0.1441145171175</v>
      </c>
      <c r="F61" s="24">
        <v>0.15620572510365827</v>
      </c>
    </row>
    <row r="62" spans="1:6" ht="15.75">
      <c r="A62" s="7" t="s">
        <v>244</v>
      </c>
      <c r="B62" s="21" t="s">
        <v>181</v>
      </c>
      <c r="C62" s="22" t="s">
        <v>182</v>
      </c>
      <c r="D62" s="16">
        <f t="shared" si="0"/>
        <v>2041.5857717196272</v>
      </c>
      <c r="E62" s="23">
        <v>0.044463749547000005</v>
      </c>
      <c r="F62" s="24">
        <v>0.048194258133993306</v>
      </c>
    </row>
    <row r="63" spans="1:6" ht="15.75">
      <c r="A63" s="19" t="s">
        <v>183</v>
      </c>
      <c r="B63" s="14" t="s">
        <v>184</v>
      </c>
      <c r="C63" s="22"/>
      <c r="D63" s="15" t="s">
        <v>27</v>
      </c>
      <c r="E63" s="23"/>
      <c r="F63" s="24"/>
    </row>
    <row r="64" spans="1:6" ht="31.5">
      <c r="A64" s="7" t="s">
        <v>185</v>
      </c>
      <c r="B64" s="25" t="s">
        <v>245</v>
      </c>
      <c r="C64" s="22"/>
      <c r="D64" s="15" t="s">
        <v>27</v>
      </c>
      <c r="E64" s="23"/>
      <c r="F64" s="24"/>
    </row>
    <row r="65" spans="1:6" ht="31.5">
      <c r="A65" s="7" t="s">
        <v>186</v>
      </c>
      <c r="B65" s="25" t="s">
        <v>8</v>
      </c>
      <c r="C65" s="22" t="s">
        <v>187</v>
      </c>
      <c r="D65" s="16">
        <f aca="true" t="shared" si="1" ref="D65:D72">E65*E$2*6+F65*E$2*6</f>
        <v>8155.674029029212</v>
      </c>
      <c r="E65" s="23">
        <v>0.1776226365</v>
      </c>
      <c r="F65" s="24">
        <v>0.19252517570235</v>
      </c>
    </row>
    <row r="66" spans="1:6" ht="31.5">
      <c r="A66" s="7" t="s">
        <v>188</v>
      </c>
      <c r="B66" s="25" t="s">
        <v>189</v>
      </c>
      <c r="C66" s="22" t="s">
        <v>11</v>
      </c>
      <c r="D66" s="16">
        <f t="shared" si="1"/>
        <v>15439.357753067878</v>
      </c>
      <c r="E66" s="23">
        <v>0.3362541735</v>
      </c>
      <c r="F66" s="24">
        <v>0.36446589865665</v>
      </c>
    </row>
    <row r="67" spans="1:6" ht="15.75">
      <c r="A67" s="7" t="s">
        <v>190</v>
      </c>
      <c r="B67" s="25" t="s">
        <v>191</v>
      </c>
      <c r="C67" s="22" t="s">
        <v>10</v>
      </c>
      <c r="D67" s="16">
        <f t="shared" si="1"/>
        <v>3949.603146133643</v>
      </c>
      <c r="E67" s="23">
        <v>0.08601850949999999</v>
      </c>
      <c r="F67" s="24">
        <v>0.09323546244705</v>
      </c>
    </row>
    <row r="68" spans="1:6" ht="15.75">
      <c r="A68" s="7" t="s">
        <v>192</v>
      </c>
      <c r="B68" s="25" t="s">
        <v>13</v>
      </c>
      <c r="C68" s="22" t="s">
        <v>10</v>
      </c>
      <c r="D68" s="16">
        <f t="shared" si="1"/>
        <v>8104.380481676826</v>
      </c>
      <c r="E68" s="23">
        <v>0.17650551299999998</v>
      </c>
      <c r="F68" s="24">
        <v>0.1913143255407</v>
      </c>
    </row>
    <row r="69" spans="1:6" ht="15.75">
      <c r="A69" s="7" t="s">
        <v>193</v>
      </c>
      <c r="B69" s="25" t="s">
        <v>128</v>
      </c>
      <c r="C69" s="22" t="s">
        <v>138</v>
      </c>
      <c r="D69" s="16">
        <f t="shared" si="1"/>
        <v>2103.0354414477843</v>
      </c>
      <c r="E69" s="23">
        <v>0.0458020635</v>
      </c>
      <c r="F69" s="24">
        <v>0.04964485662765</v>
      </c>
    </row>
    <row r="70" spans="1:6" ht="31.5">
      <c r="A70" s="7" t="s">
        <v>194</v>
      </c>
      <c r="B70" s="25" t="s">
        <v>195</v>
      </c>
      <c r="C70" s="22" t="s">
        <v>138</v>
      </c>
      <c r="D70" s="16">
        <f t="shared" si="1"/>
        <v>11079.406228115153</v>
      </c>
      <c r="E70" s="23">
        <v>0.24129867599999996</v>
      </c>
      <c r="F70" s="24">
        <v>0.2615436349164</v>
      </c>
    </row>
    <row r="71" spans="1:6" ht="15.75">
      <c r="A71" s="7" t="s">
        <v>196</v>
      </c>
      <c r="B71" s="25" t="s">
        <v>197</v>
      </c>
      <c r="C71" s="22" t="s">
        <v>9</v>
      </c>
      <c r="D71" s="16">
        <f t="shared" si="1"/>
        <v>2256.916083504939</v>
      </c>
      <c r="E71" s="23">
        <v>0.04915343399999999</v>
      </c>
      <c r="F71" s="24">
        <v>0.05327740711259999</v>
      </c>
    </row>
    <row r="72" spans="1:6" ht="15.75">
      <c r="A72" s="7" t="s">
        <v>198</v>
      </c>
      <c r="B72" s="25" t="s">
        <v>199</v>
      </c>
      <c r="C72" s="22" t="s">
        <v>7</v>
      </c>
      <c r="D72" s="16">
        <f t="shared" si="1"/>
        <v>1743.9806099810894</v>
      </c>
      <c r="E72" s="23">
        <v>0.037982199</v>
      </c>
      <c r="F72" s="24">
        <v>0.04116890549610001</v>
      </c>
    </row>
    <row r="73" spans="1:6" ht="31.5">
      <c r="A73" s="7" t="s">
        <v>71</v>
      </c>
      <c r="B73" s="25" t="s">
        <v>200</v>
      </c>
      <c r="C73" s="15" t="s">
        <v>27</v>
      </c>
      <c r="D73" s="15" t="s">
        <v>27</v>
      </c>
      <c r="E73" s="23"/>
      <c r="F73" s="24"/>
    </row>
    <row r="74" spans="1:6" ht="15.75">
      <c r="A74" s="7" t="s">
        <v>201</v>
      </c>
      <c r="B74" s="25" t="s">
        <v>202</v>
      </c>
      <c r="C74" s="22" t="s">
        <v>11</v>
      </c>
      <c r="D74" s="16">
        <f aca="true" t="shared" si="2" ref="D74:D79">E74*E$2*6+F74*E$2*6</f>
        <v>13746.670690439172</v>
      </c>
      <c r="E74" s="23">
        <v>0.29938909799999996</v>
      </c>
      <c r="F74" s="24">
        <v>0.3245078433222</v>
      </c>
    </row>
    <row r="75" spans="1:6" ht="15.75">
      <c r="A75" s="7" t="s">
        <v>203</v>
      </c>
      <c r="B75" s="25" t="s">
        <v>204</v>
      </c>
      <c r="C75" s="22" t="s">
        <v>11</v>
      </c>
      <c r="D75" s="16">
        <f t="shared" si="2"/>
        <v>32930.45740023116</v>
      </c>
      <c r="E75" s="23">
        <v>0.717193287</v>
      </c>
      <c r="F75" s="24">
        <v>0.7773658037793</v>
      </c>
    </row>
    <row r="76" spans="1:6" ht="15.75">
      <c r="A76" s="7" t="s">
        <v>205</v>
      </c>
      <c r="B76" s="25" t="s">
        <v>119</v>
      </c>
      <c r="C76" s="22" t="s">
        <v>206</v>
      </c>
      <c r="D76" s="16">
        <f t="shared" si="2"/>
        <v>2923.7321990859436</v>
      </c>
      <c r="E76" s="23">
        <v>0.0636760395</v>
      </c>
      <c r="F76" s="24">
        <v>0.06901845921405</v>
      </c>
    </row>
    <row r="77" spans="1:6" ht="15.75">
      <c r="A77" s="7" t="s">
        <v>207</v>
      </c>
      <c r="B77" s="25" t="s">
        <v>208</v>
      </c>
      <c r="C77" s="22" t="s">
        <v>9</v>
      </c>
      <c r="D77" s="16">
        <f t="shared" si="2"/>
        <v>1231.0451364572396</v>
      </c>
      <c r="E77" s="23">
        <v>0.026810964</v>
      </c>
      <c r="F77" s="24">
        <v>0.029060403879600002</v>
      </c>
    </row>
    <row r="78" spans="1:6" ht="15.75">
      <c r="A78" s="7" t="s">
        <v>209</v>
      </c>
      <c r="B78" s="25" t="s">
        <v>210</v>
      </c>
      <c r="C78" s="22" t="s">
        <v>12</v>
      </c>
      <c r="D78" s="16">
        <f t="shared" si="2"/>
        <v>14567.367448077328</v>
      </c>
      <c r="E78" s="23">
        <v>0.3172630739999999</v>
      </c>
      <c r="F78" s="24">
        <v>0.3438814459085999</v>
      </c>
    </row>
    <row r="79" spans="1:6" ht="15.75">
      <c r="A79" s="7" t="s">
        <v>211</v>
      </c>
      <c r="B79" s="25" t="s">
        <v>212</v>
      </c>
      <c r="C79" s="22" t="s">
        <v>11</v>
      </c>
      <c r="D79" s="16">
        <f t="shared" si="2"/>
        <v>615.5225682286198</v>
      </c>
      <c r="E79" s="23">
        <v>0.013405482</v>
      </c>
      <c r="F79" s="24">
        <v>0.014530201939800001</v>
      </c>
    </row>
    <row r="80" spans="1:6" ht="15.75">
      <c r="A80" s="19" t="s">
        <v>213</v>
      </c>
      <c r="B80" s="14" t="s">
        <v>214</v>
      </c>
      <c r="C80" s="15" t="s">
        <v>27</v>
      </c>
      <c r="D80" s="15" t="s">
        <v>27</v>
      </c>
      <c r="E80" s="23"/>
      <c r="F80" s="24"/>
    </row>
    <row r="81" spans="1:6" ht="15.75">
      <c r="A81" s="7" t="s">
        <v>65</v>
      </c>
      <c r="B81" s="26" t="s">
        <v>2</v>
      </c>
      <c r="C81" s="22" t="s">
        <v>215</v>
      </c>
      <c r="D81" s="16">
        <f aca="true" t="shared" si="3" ref="D81:D89">E81*E$2*6+F81*E$2*6</f>
        <v>1863.5458688594986</v>
      </c>
      <c r="E81" s="23">
        <v>0.0405862138785</v>
      </c>
      <c r="F81" s="24">
        <v>0.04399139722290615</v>
      </c>
    </row>
    <row r="82" spans="1:6" ht="15.75">
      <c r="A82" s="7" t="s">
        <v>216</v>
      </c>
      <c r="B82" s="26" t="s">
        <v>3</v>
      </c>
      <c r="C82" s="22" t="s">
        <v>138</v>
      </c>
      <c r="D82" s="16">
        <f t="shared" si="3"/>
        <v>1526.2395014702151</v>
      </c>
      <c r="E82" s="23">
        <v>0.0332400097425</v>
      </c>
      <c r="F82" s="24">
        <v>0.03602884655989575</v>
      </c>
    </row>
    <row r="83" spans="1:6" ht="15.75">
      <c r="A83" s="19" t="s">
        <v>217</v>
      </c>
      <c r="B83" s="27" t="s">
        <v>249</v>
      </c>
      <c r="C83" s="15" t="s">
        <v>27</v>
      </c>
      <c r="D83" s="15" t="s">
        <v>27</v>
      </c>
      <c r="E83" s="23"/>
      <c r="F83" s="24"/>
    </row>
    <row r="84" spans="1:6" ht="15.75">
      <c r="A84" s="7" t="s">
        <v>66</v>
      </c>
      <c r="B84" s="26" t="s">
        <v>250</v>
      </c>
      <c r="C84" s="22" t="s">
        <v>5</v>
      </c>
      <c r="D84" s="16">
        <f t="shared" si="3"/>
        <v>26877.81881264973</v>
      </c>
      <c r="E84" s="23">
        <v>0.585372714</v>
      </c>
      <c r="F84" s="24">
        <v>0.6344854847046001</v>
      </c>
    </row>
    <row r="85" spans="1:6" ht="15.75">
      <c r="A85" s="7" t="s">
        <v>220</v>
      </c>
      <c r="B85" s="26" t="s">
        <v>251</v>
      </c>
      <c r="C85" s="22" t="s">
        <v>5</v>
      </c>
      <c r="D85" s="16">
        <f t="shared" si="3"/>
        <v>3539.2547673145637</v>
      </c>
      <c r="E85" s="23">
        <v>0.0770815215</v>
      </c>
      <c r="F85" s="24">
        <v>0.08354866115385001</v>
      </c>
    </row>
    <row r="86" spans="1:6" ht="15.75">
      <c r="A86" s="7" t="s">
        <v>73</v>
      </c>
      <c r="B86" s="26" t="s">
        <v>123</v>
      </c>
      <c r="C86" s="22" t="s">
        <v>6</v>
      </c>
      <c r="D86" s="16">
        <f t="shared" si="3"/>
        <v>4103.483788190797</v>
      </c>
      <c r="E86" s="23">
        <v>0.08936987999999998</v>
      </c>
      <c r="F86" s="24">
        <v>0.096868012932</v>
      </c>
    </row>
    <row r="87" spans="1:6" ht="15.75">
      <c r="A87" s="7" t="s">
        <v>254</v>
      </c>
      <c r="B87" s="26" t="s">
        <v>252</v>
      </c>
      <c r="C87" s="22" t="s">
        <v>6</v>
      </c>
      <c r="D87" s="16">
        <f t="shared" si="3"/>
        <v>2205.622536152554</v>
      </c>
      <c r="E87" s="23">
        <v>0.04803631049999999</v>
      </c>
      <c r="F87" s="24">
        <v>0.05206655695094999</v>
      </c>
    </row>
    <row r="88" spans="1:6" ht="15.75">
      <c r="A88" s="7" t="s">
        <v>255</v>
      </c>
      <c r="B88" s="26" t="s">
        <v>253</v>
      </c>
      <c r="C88" s="22" t="s">
        <v>6</v>
      </c>
      <c r="D88" s="16">
        <f t="shared" si="3"/>
        <v>5180.648282590882</v>
      </c>
      <c r="E88" s="23">
        <v>0.1128294735</v>
      </c>
      <c r="F88" s="24">
        <v>0.12229586632665002</v>
      </c>
    </row>
    <row r="89" spans="1:6" ht="15.75">
      <c r="A89" s="7" t="s">
        <v>76</v>
      </c>
      <c r="B89" s="26" t="s">
        <v>129</v>
      </c>
      <c r="C89" s="22" t="s">
        <v>79</v>
      </c>
      <c r="D89" s="16">
        <f t="shared" si="3"/>
        <v>34469.263820802706</v>
      </c>
      <c r="E89" s="23">
        <v>0.7507069919999999</v>
      </c>
      <c r="F89" s="24">
        <v>0.8136913086288</v>
      </c>
    </row>
    <row r="90" spans="1:6" ht="31.5">
      <c r="A90" s="19" t="s">
        <v>222</v>
      </c>
      <c r="B90" s="14" t="s">
        <v>256</v>
      </c>
      <c r="C90" s="15" t="s">
        <v>27</v>
      </c>
      <c r="D90" s="15" t="s">
        <v>27</v>
      </c>
      <c r="E90" s="23"/>
      <c r="F90" s="24"/>
    </row>
    <row r="91" spans="1:6" ht="31.5">
      <c r="A91" s="7" t="s">
        <v>67</v>
      </c>
      <c r="B91" s="25" t="s">
        <v>257</v>
      </c>
      <c r="C91" s="22" t="s">
        <v>4</v>
      </c>
      <c r="D91" s="16">
        <f aca="true" t="shared" si="4" ref="D91:D96">E91*E$2*6+F91*E$2*6</f>
        <v>127772.22645479097</v>
      </c>
      <c r="E91" s="24">
        <v>2.7827546384999997</v>
      </c>
      <c r="F91" s="24">
        <v>3.01622775267015</v>
      </c>
    </row>
    <row r="92" spans="1:6" ht="15.75">
      <c r="A92" s="7" t="s">
        <v>225</v>
      </c>
      <c r="B92" s="25" t="s">
        <v>127</v>
      </c>
      <c r="C92" s="22" t="s">
        <v>79</v>
      </c>
      <c r="D92" s="16">
        <f t="shared" si="4"/>
        <v>23235.976950630393</v>
      </c>
      <c r="E92" s="24">
        <v>0.5060569454999999</v>
      </c>
      <c r="F92" s="24">
        <v>0.54851512322745</v>
      </c>
    </row>
    <row r="93" spans="1:6" ht="15.75">
      <c r="A93" s="7" t="s">
        <v>74</v>
      </c>
      <c r="B93" s="25" t="s">
        <v>258</v>
      </c>
      <c r="C93" s="22" t="s">
        <v>5</v>
      </c>
      <c r="D93" s="16">
        <f t="shared" si="4"/>
        <v>1231.0451364572396</v>
      </c>
      <c r="E93" s="24">
        <v>0.026810964</v>
      </c>
      <c r="F93" s="24">
        <v>0.029060403879600002</v>
      </c>
    </row>
    <row r="94" spans="1:6" ht="15.75">
      <c r="A94" s="7" t="s">
        <v>228</v>
      </c>
      <c r="B94" s="25" t="s">
        <v>125</v>
      </c>
      <c r="C94" s="22" t="s">
        <v>5</v>
      </c>
      <c r="D94" s="16">
        <f t="shared" si="4"/>
        <v>2205.622536152554</v>
      </c>
      <c r="E94" s="24">
        <v>0.04803631049999999</v>
      </c>
      <c r="F94" s="24">
        <v>0.05206655695094999</v>
      </c>
    </row>
    <row r="95" spans="1:6" ht="15.75">
      <c r="A95" s="7" t="s">
        <v>230</v>
      </c>
      <c r="B95" s="25" t="s">
        <v>124</v>
      </c>
      <c r="C95" s="22" t="s">
        <v>6</v>
      </c>
      <c r="D95" s="16">
        <f t="shared" si="4"/>
        <v>769.4032102857745</v>
      </c>
      <c r="E95" s="24">
        <v>0.0167568525</v>
      </c>
      <c r="F95" s="24">
        <v>0.01816275242475</v>
      </c>
    </row>
    <row r="96" spans="1:6" ht="15.75">
      <c r="A96" s="7" t="s">
        <v>77</v>
      </c>
      <c r="B96" s="25" t="s">
        <v>259</v>
      </c>
      <c r="C96" s="22" t="s">
        <v>12</v>
      </c>
      <c r="D96" s="16">
        <f t="shared" si="4"/>
        <v>153.88064205715494</v>
      </c>
      <c r="E96" s="24">
        <v>0.0033513705</v>
      </c>
      <c r="F96" s="24">
        <v>0.0036325504849500003</v>
      </c>
    </row>
    <row r="97" spans="1:6" ht="31.5">
      <c r="A97" s="19" t="s">
        <v>236</v>
      </c>
      <c r="B97" s="17" t="s">
        <v>218</v>
      </c>
      <c r="C97" s="15" t="s">
        <v>27</v>
      </c>
      <c r="D97" s="15" t="s">
        <v>27</v>
      </c>
      <c r="E97" s="23"/>
      <c r="F97" s="24"/>
    </row>
    <row r="98" spans="1:6" ht="31.5">
      <c r="A98" s="7" t="s">
        <v>69</v>
      </c>
      <c r="B98" s="28" t="s">
        <v>219</v>
      </c>
      <c r="C98" s="22" t="s">
        <v>277</v>
      </c>
      <c r="D98" s="16">
        <f>E98*E$2*6+F98*E$2*6</f>
        <v>999.4034766138689</v>
      </c>
      <c r="E98" s="23">
        <v>0.021766034273999996</v>
      </c>
      <c r="F98" s="24">
        <v>0.0235922045495886</v>
      </c>
    </row>
    <row r="99" spans="1:6" ht="15.75">
      <c r="A99" s="7" t="s">
        <v>239</v>
      </c>
      <c r="B99" s="28" t="s">
        <v>221</v>
      </c>
      <c r="C99" s="22" t="s">
        <v>138</v>
      </c>
      <c r="D99" s="16">
        <f>E99*E$2*6+F99*E$2*6</f>
        <v>3197.178100021507</v>
      </c>
      <c r="E99" s="23">
        <v>0.06963142487849998</v>
      </c>
      <c r="F99" s="24">
        <v>0.07547350142580614</v>
      </c>
    </row>
    <row r="100" spans="1:6" ht="15.75">
      <c r="A100" s="19" t="s">
        <v>87</v>
      </c>
      <c r="B100" s="17" t="s">
        <v>223</v>
      </c>
      <c r="C100" s="22"/>
      <c r="D100" s="15" t="s">
        <v>27</v>
      </c>
      <c r="E100" s="23"/>
      <c r="F100" s="24"/>
    </row>
    <row r="101" spans="1:6" ht="31.5">
      <c r="A101" s="7" t="s">
        <v>260</v>
      </c>
      <c r="B101" s="25" t="s">
        <v>224</v>
      </c>
      <c r="C101" s="22" t="s">
        <v>5</v>
      </c>
      <c r="D101" s="16">
        <f>E101*E$2*6+F101*E$2*6</f>
        <v>32832.99966026162</v>
      </c>
      <c r="E101" s="23">
        <v>0.71507075235</v>
      </c>
      <c r="F101" s="24">
        <v>0.775065188472165</v>
      </c>
    </row>
    <row r="102" spans="1:6" ht="31.5">
      <c r="A102" s="7" t="s">
        <v>261</v>
      </c>
      <c r="B102" s="25" t="s">
        <v>226</v>
      </c>
      <c r="C102" s="22" t="s">
        <v>10</v>
      </c>
      <c r="D102" s="16">
        <f>E102*E$2*6+F102*E$2*6</f>
        <v>30222.158100025226</v>
      </c>
      <c r="E102" s="23">
        <v>0.6582091661999999</v>
      </c>
      <c r="F102" s="24">
        <v>0.71343291524418</v>
      </c>
    </row>
    <row r="103" spans="1:6" ht="15.75">
      <c r="A103" s="7" t="s">
        <v>262</v>
      </c>
      <c r="B103" s="25" t="s">
        <v>227</v>
      </c>
      <c r="C103" s="22" t="s">
        <v>6</v>
      </c>
      <c r="D103" s="16">
        <f>E103*E$2*6+F103*E$2*6</f>
        <v>1554.194484777265</v>
      </c>
      <c r="E103" s="23">
        <v>0.03384884205</v>
      </c>
      <c r="F103" s="24">
        <v>0.036688759897995006</v>
      </c>
    </row>
    <row r="104" spans="1:6" ht="15.75">
      <c r="A104" s="7" t="s">
        <v>263</v>
      </c>
      <c r="B104" s="25" t="s">
        <v>229</v>
      </c>
      <c r="C104" s="22" t="s">
        <v>12</v>
      </c>
      <c r="D104" s="16">
        <f>E104*E$2*6+F104*E$2*6</f>
        <v>1564.4531942477415</v>
      </c>
      <c r="E104" s="23">
        <v>0.034072266749999996</v>
      </c>
      <c r="F104" s="24">
        <v>0.036930929930325</v>
      </c>
    </row>
    <row r="105" spans="1:6" ht="15.75">
      <c r="A105" s="7" t="s">
        <v>264</v>
      </c>
      <c r="B105" s="25" t="s">
        <v>231</v>
      </c>
      <c r="C105" s="22" t="s">
        <v>79</v>
      </c>
      <c r="D105" s="16">
        <f>E105*E$2*6+F105*E$2*6</f>
        <v>702.7215987276741</v>
      </c>
      <c r="E105" s="23">
        <v>0.015304591949999998</v>
      </c>
      <c r="F105" s="24">
        <v>0.016588647214605</v>
      </c>
    </row>
    <row r="106" spans="1:6" ht="15.75">
      <c r="A106" s="7" t="s">
        <v>265</v>
      </c>
      <c r="B106" s="25" t="s">
        <v>232</v>
      </c>
      <c r="C106" s="22"/>
      <c r="D106" s="15" t="s">
        <v>27</v>
      </c>
      <c r="E106" s="23"/>
      <c r="F106" s="24"/>
    </row>
    <row r="107" spans="1:6" ht="15.75">
      <c r="A107" s="7" t="s">
        <v>266</v>
      </c>
      <c r="B107" s="26" t="s">
        <v>233</v>
      </c>
      <c r="C107" s="22" t="s">
        <v>79</v>
      </c>
      <c r="D107" s="16">
        <f aca="true" t="shared" si="5" ref="D107:D112">E107*E$2*6+F107*E$2*6</f>
        <v>87.19903049905446</v>
      </c>
      <c r="E107" s="23">
        <v>0.0018991099499999996</v>
      </c>
      <c r="F107" s="24">
        <v>0.002058445274805</v>
      </c>
    </row>
    <row r="108" spans="1:6" ht="15.75">
      <c r="A108" s="7" t="s">
        <v>267</v>
      </c>
      <c r="B108" s="26" t="s">
        <v>246</v>
      </c>
      <c r="C108" s="22" t="s">
        <v>79</v>
      </c>
      <c r="D108" s="16">
        <f t="shared" si="5"/>
        <v>30.77612841143098</v>
      </c>
      <c r="E108" s="23">
        <v>0.0006702740999999998</v>
      </c>
      <c r="F108" s="24">
        <v>0.0007265100969899999</v>
      </c>
    </row>
    <row r="109" spans="1:6" ht="15.75">
      <c r="A109" s="7" t="s">
        <v>268</v>
      </c>
      <c r="B109" s="26" t="s">
        <v>247</v>
      </c>
      <c r="C109" s="22" t="s">
        <v>79</v>
      </c>
      <c r="D109" s="16">
        <f t="shared" si="5"/>
        <v>97.45773996953145</v>
      </c>
      <c r="E109" s="23">
        <v>0.0021225346499999997</v>
      </c>
      <c r="F109" s="24">
        <v>0.002300615307135</v>
      </c>
    </row>
    <row r="110" spans="1:6" ht="15.75">
      <c r="A110" s="7" t="s">
        <v>269</v>
      </c>
      <c r="B110" s="26" t="s">
        <v>234</v>
      </c>
      <c r="C110" s="22" t="s">
        <v>79</v>
      </c>
      <c r="D110" s="16">
        <f t="shared" si="5"/>
        <v>215.43289888001692</v>
      </c>
      <c r="E110" s="23">
        <v>0.0046919187</v>
      </c>
      <c r="F110" s="24">
        <v>0.00508557067893</v>
      </c>
    </row>
    <row r="111" spans="1:6" ht="15.75">
      <c r="A111" s="7" t="s">
        <v>270</v>
      </c>
      <c r="B111" s="26" t="s">
        <v>235</v>
      </c>
      <c r="C111" s="22" t="s">
        <v>79</v>
      </c>
      <c r="D111" s="16">
        <f t="shared" si="5"/>
        <v>5.129354735238499</v>
      </c>
      <c r="E111" s="23">
        <v>0.00011171235</v>
      </c>
      <c r="F111" s="24">
        <v>0.00012108501616500001</v>
      </c>
    </row>
    <row r="112" spans="1:6" ht="15.75">
      <c r="A112" s="7" t="s">
        <v>271</v>
      </c>
      <c r="B112" s="26" t="s">
        <v>248</v>
      </c>
      <c r="C112" s="22" t="s">
        <v>79</v>
      </c>
      <c r="D112" s="16">
        <f t="shared" si="5"/>
        <v>25.64677367619249</v>
      </c>
      <c r="E112" s="23">
        <v>0.00055856175</v>
      </c>
      <c r="F112" s="24">
        <v>0.000605425080825</v>
      </c>
    </row>
    <row r="113" spans="1:6" ht="15.75">
      <c r="A113" s="19" t="s">
        <v>90</v>
      </c>
      <c r="B113" s="17" t="s">
        <v>237</v>
      </c>
      <c r="C113" s="1" t="s">
        <v>27</v>
      </c>
      <c r="D113" s="15" t="s">
        <v>27</v>
      </c>
      <c r="E113" s="23"/>
      <c r="F113" s="24"/>
    </row>
    <row r="114" spans="1:6" ht="15.75">
      <c r="A114" s="7" t="s">
        <v>272</v>
      </c>
      <c r="B114" s="26" t="s">
        <v>238</v>
      </c>
      <c r="C114" s="22" t="s">
        <v>4</v>
      </c>
      <c r="D114" s="16">
        <f>E114*E$2*6+F114*E$2*6</f>
        <v>45394.789406860706</v>
      </c>
      <c r="E114" s="23">
        <v>0.9886542974999999</v>
      </c>
      <c r="F114" s="24">
        <v>1.07160239306025</v>
      </c>
    </row>
    <row r="115" spans="1:6" ht="15.75">
      <c r="A115" s="7" t="s">
        <v>273</v>
      </c>
      <c r="B115" s="26" t="s">
        <v>1</v>
      </c>
      <c r="C115" s="1"/>
      <c r="D115" s="16">
        <f>E115*E$2*6+F115*E$2*6</f>
        <v>62855.11292561254</v>
      </c>
      <c r="E115" s="23">
        <v>1.3689231369</v>
      </c>
      <c r="F115" s="24">
        <v>1.48377578808591</v>
      </c>
    </row>
    <row r="116" spans="1:6" ht="15.75">
      <c r="A116" s="7" t="s">
        <v>274</v>
      </c>
      <c r="B116" s="26" t="s">
        <v>240</v>
      </c>
      <c r="C116" s="1"/>
      <c r="D116" s="16">
        <f>E116*E$2*6+F116*E$2*6</f>
        <v>43751.13897550088</v>
      </c>
      <c r="E116" s="23">
        <v>0.952857192066</v>
      </c>
      <c r="F116" s="24">
        <v>1.0328019104803374</v>
      </c>
    </row>
    <row r="117" spans="1:6" ht="15.75">
      <c r="A117" s="7"/>
      <c r="B117" s="4" t="s">
        <v>85</v>
      </c>
      <c r="C117" s="1" t="s">
        <v>33</v>
      </c>
      <c r="D117" s="8">
        <f>SUM(D29:D62)+SUM(D65:D72)+SUM(D74:D79)+SUM(D81:D82)+SUM(D84:D89)+SUM(D91:D96)+SUM(D98:D99)+SUM(D101:D105)+SUM(D107:D112)+SUM(D114:D116)</f>
        <v>815009.5342819166</v>
      </c>
      <c r="E117" s="18">
        <f>SUM(E29:E62)+SUM(E65:E72)+SUM(E74:E79)+SUM(E81:E82)+SUM(E84:E89)+SUM(E91:E96)+SUM(E98:E99)+SUM(E101:E105)+SUM(E107:E112)+SUM(E114:E116)</f>
        <v>17.750113814813997</v>
      </c>
      <c r="F117" s="18">
        <f>SUM(F29:F62)+SUM(F65:F72)+SUM(F74:F79)+SUM(F81:F82)+SUM(F84:F89)+SUM(F91:F96)+SUM(F98:F99)+SUM(F101:F105)+SUM(F107:F112)+SUM(F114:F116)</f>
        <v>19.239348363876896</v>
      </c>
    </row>
    <row r="118" spans="1:4" ht="15.75">
      <c r="A118" s="35" t="s">
        <v>86</v>
      </c>
      <c r="B118" s="35"/>
      <c r="C118" s="35"/>
      <c r="D118" s="35"/>
    </row>
    <row r="119" spans="1:4" ht="15.75">
      <c r="A119" s="7" t="s">
        <v>92</v>
      </c>
      <c r="B119" s="1" t="s">
        <v>88</v>
      </c>
      <c r="C119" s="1" t="s">
        <v>89</v>
      </c>
      <c r="D119" s="30">
        <v>6</v>
      </c>
    </row>
    <row r="120" spans="1:4" ht="15.75">
      <c r="A120" s="7" t="s">
        <v>94</v>
      </c>
      <c r="B120" s="1" t="s">
        <v>91</v>
      </c>
      <c r="C120" s="1" t="s">
        <v>89</v>
      </c>
      <c r="D120" s="30">
        <v>5</v>
      </c>
    </row>
    <row r="121" spans="1:4" ht="15.75">
      <c r="A121" s="7" t="s">
        <v>97</v>
      </c>
      <c r="B121" s="1" t="s">
        <v>93</v>
      </c>
      <c r="C121" s="1" t="s">
        <v>89</v>
      </c>
      <c r="D121" s="31">
        <v>1</v>
      </c>
    </row>
    <row r="122" spans="1:4" ht="15.75">
      <c r="A122" s="7" t="s">
        <v>98</v>
      </c>
      <c r="B122" s="1" t="s">
        <v>95</v>
      </c>
      <c r="C122" s="1" t="s">
        <v>33</v>
      </c>
      <c r="D122" s="32">
        <v>-58447.22</v>
      </c>
    </row>
    <row r="123" spans="1:4" ht="15.75">
      <c r="A123" s="35" t="s">
        <v>96</v>
      </c>
      <c r="B123" s="35"/>
      <c r="C123" s="35"/>
      <c r="D123" s="35"/>
    </row>
    <row r="124" spans="1:4" ht="15.75">
      <c r="A124" s="7" t="s">
        <v>99</v>
      </c>
      <c r="B124" s="1" t="s">
        <v>32</v>
      </c>
      <c r="C124" s="1" t="s">
        <v>33</v>
      </c>
      <c r="D124" s="1">
        <v>0</v>
      </c>
    </row>
    <row r="125" spans="1:4" ht="15.75">
      <c r="A125" s="7" t="s">
        <v>100</v>
      </c>
      <c r="B125" s="1" t="s">
        <v>34</v>
      </c>
      <c r="C125" s="1" t="s">
        <v>33</v>
      </c>
      <c r="D125" s="1">
        <v>0</v>
      </c>
    </row>
    <row r="126" spans="1:4" ht="15.75">
      <c r="A126" s="7" t="s">
        <v>101</v>
      </c>
      <c r="B126" s="1" t="s">
        <v>36</v>
      </c>
      <c r="C126" s="1" t="s">
        <v>33</v>
      </c>
      <c r="D126" s="1">
        <v>0</v>
      </c>
    </row>
    <row r="127" spans="1:4" ht="15.75">
      <c r="A127" s="7" t="s">
        <v>103</v>
      </c>
      <c r="B127" s="1" t="s">
        <v>59</v>
      </c>
      <c r="C127" s="1" t="s">
        <v>33</v>
      </c>
      <c r="D127" s="1">
        <v>0</v>
      </c>
    </row>
    <row r="128" spans="1:4" ht="15.75">
      <c r="A128" s="7" t="s">
        <v>105</v>
      </c>
      <c r="B128" s="1" t="s">
        <v>102</v>
      </c>
      <c r="C128" s="1" t="s">
        <v>33</v>
      </c>
      <c r="D128" s="1">
        <v>0</v>
      </c>
    </row>
    <row r="129" spans="1:4" ht="15.75">
      <c r="A129" s="7" t="s">
        <v>106</v>
      </c>
      <c r="B129" s="1" t="s">
        <v>61</v>
      </c>
      <c r="C129" s="1" t="s">
        <v>33</v>
      </c>
      <c r="D129" s="1">
        <v>0</v>
      </c>
    </row>
    <row r="130" spans="1:4" ht="15.75">
      <c r="A130" s="35" t="s">
        <v>104</v>
      </c>
      <c r="B130" s="35"/>
      <c r="C130" s="35"/>
      <c r="D130" s="35"/>
    </row>
    <row r="131" spans="1:4" ht="15.75">
      <c r="A131" s="7" t="s">
        <v>107</v>
      </c>
      <c r="B131" s="1" t="s">
        <v>88</v>
      </c>
      <c r="C131" s="1" t="s">
        <v>89</v>
      </c>
      <c r="D131" s="1">
        <v>0</v>
      </c>
    </row>
    <row r="132" spans="1:4" ht="15.75">
      <c r="A132" s="7" t="s">
        <v>109</v>
      </c>
      <c r="B132" s="1" t="s">
        <v>91</v>
      </c>
      <c r="C132" s="1" t="s">
        <v>89</v>
      </c>
      <c r="D132" s="1">
        <v>0</v>
      </c>
    </row>
    <row r="133" spans="1:4" ht="15.75">
      <c r="A133" s="7" t="s">
        <v>111</v>
      </c>
      <c r="B133" s="1" t="s">
        <v>108</v>
      </c>
      <c r="C133" s="1" t="s">
        <v>89</v>
      </c>
      <c r="D133" s="1">
        <v>0</v>
      </c>
    </row>
    <row r="134" spans="1:4" ht="15.75">
      <c r="A134" s="7" t="s">
        <v>113</v>
      </c>
      <c r="B134" s="1" t="s">
        <v>95</v>
      </c>
      <c r="C134" s="1" t="s">
        <v>33</v>
      </c>
      <c r="D134" s="1">
        <v>0</v>
      </c>
    </row>
    <row r="135" spans="1:4" ht="15.75">
      <c r="A135" s="35" t="s">
        <v>110</v>
      </c>
      <c r="B135" s="35"/>
      <c r="C135" s="35"/>
      <c r="D135" s="35"/>
    </row>
    <row r="136" spans="1:4" ht="15.75">
      <c r="A136" s="7" t="s">
        <v>115</v>
      </c>
      <c r="B136" s="1" t="s">
        <v>112</v>
      </c>
      <c r="C136" s="1" t="s">
        <v>89</v>
      </c>
      <c r="D136" s="31">
        <v>8</v>
      </c>
    </row>
    <row r="137" spans="1:4" ht="15.75">
      <c r="A137" s="7" t="s">
        <v>275</v>
      </c>
      <c r="B137" s="1" t="s">
        <v>114</v>
      </c>
      <c r="C137" s="1" t="s">
        <v>89</v>
      </c>
      <c r="D137" s="31">
        <v>0</v>
      </c>
    </row>
    <row r="138" spans="1:4" ht="31.5">
      <c r="A138" s="7" t="s">
        <v>276</v>
      </c>
      <c r="B138" s="1" t="s">
        <v>116</v>
      </c>
      <c r="C138" s="1" t="s">
        <v>33</v>
      </c>
      <c r="D138" s="33">
        <v>44900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2023-03-20T11:32:37Z</dcterms:modified>
  <cp:category/>
  <cp:version/>
  <cp:contentType/>
  <cp:contentStatus/>
</cp:coreProperties>
</file>