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93" i="1"/>
  <c r="D92" i="1"/>
  <c r="D91" i="1"/>
  <c r="D90" i="1"/>
  <c r="D88" i="1"/>
  <c r="D87" i="1"/>
  <c r="D86" i="1"/>
  <c r="D84" i="1"/>
  <c r="D83" i="1"/>
  <c r="D82" i="1"/>
  <c r="D81" i="1"/>
  <c r="D80" i="1"/>
  <c r="D78" i="1"/>
  <c r="D77" i="1"/>
  <c r="D75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1" i="1" l="1"/>
  <c r="D10" i="1"/>
  <c r="D9" i="1"/>
  <c r="E93" i="1" l="1"/>
  <c r="F93" i="1"/>
  <c r="D12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<sst xmlns="http://schemas.openxmlformats.org/spreadsheetml/2006/main" count="350" uniqueCount="237">
  <si>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</si>
  <si>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</si>
  <si>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</si>
  <si>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</si>
  <si>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</si>
  <si>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</si>
  <si>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</si>
  <si>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</si>
  <si>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</si>
  <si>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</si>
  <si>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</si>
  <si>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</si>
  <si>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</si>
  <si>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</si>
  <si>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</si>
  <si>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</si>
  <si>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</si>
  <si>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</si>
  <si>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</si>
  <si>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</si>
  <si>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</si>
  <si>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</si>
  <si>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</si>
  <si>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</si>
  <si>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</si>
  <si>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</si>
  <si>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</si>
  <si>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</si>
  <si>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</si>
  <si>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</si>
  <si>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</si>
  <si>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</si>
  <si>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</si>
  <si>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</si>
  <si>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</si>
  <si>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</si>
  <si>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</si>
  <si>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</si>
  <si>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</si>
  <si>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</si>
  <si>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</si>
  <si>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</si>
  <si>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</si>
  <si>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</si>
  <si>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</si>
  <si>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</si>
  <si>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</si>
  <si>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</si>
  <si>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</si>
  <si>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</si>
  <si>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</si>
  <si>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</si>
  <si>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</si>
  <si>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</si>
  <si>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</si>
  <si>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</si>
  <si>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</si>
  <si>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</si>
  <si>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</si>
  <si>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</si>
  <si>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</si>
  <si>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</si>
  <si>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</si>
  <si>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</si>
  <si>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</si>
  <si>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</si>
  <si>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</si>
  <si>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</si>
  <si>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</si>
  <si>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</si>
  <si>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</si>
  <si>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</si>
  <si>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</si>
  <si>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</si>
  <si>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</si>
  <si>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</si>
  <si>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</si>
  <si>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</si>
  <si>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</si>
  <si>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</si>
  <si>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</si>
  <si>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</si>
  <si>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</si>
  <si>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</si>
  <si>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</si>
  <si>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</si>
  <si>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</si>
  <si>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</si>
  <si>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</si>
  <si>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</si>
  <si>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</si>
  <si>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</si>
  <si>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</si>
  <si>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</si>
  <si>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</si>
  <si>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</si>
  <si>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</si>
  <si>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</si>
  <si>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</si>
  <si>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</si>
  <si>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</si>
  <si>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</si>
  <si>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</si>
  <si>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</si>
  <si>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</si>
  <si>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</si>
  <si>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</si>
  <si>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</si>
  <si>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</si>
  <si>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</si>
  <si>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</si>
  <si>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</si>
  <si>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</si>
  <si>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</si>
  <si>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</si>
  <si>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</si>
  <si>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</si>
  <si>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</si>
  <si>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</si>
  <si>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</si>
  <si>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</si>
  <si>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</si>
  <si>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</si>
  <si>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</si>
  <si>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</si>
  <si>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</si>
  <si>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</si>
  <si>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</si>
  <si>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</si>
  <si>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</si>
  <si>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</si>
  <si>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</si>
  <si>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</si>
  <si>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</si>
  <si>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</si>
  <si>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</si>
  <si>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</si>
  <si>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</si>
  <si>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</si>
  <si>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</si>
  <si>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</si>
  <si>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</si>
  <si>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</si>
  <si>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</si>
  <si>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</si>
  <si>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</si>
  <si>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</si>
  <si>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</si>
  <si>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</si>
  <si>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</si>
  <si>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</si>
  <si>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</si>
  <si>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</si>
  <si>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</si>
  <si>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</si>
  <si>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</si>
  <si>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</si>
  <si>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</si>
  <si>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</si>
  <si>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</si>
  <si>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</si>
  <si>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</si>
  <si>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</si>
  <si>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</si>
  <si>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</si>
  <si>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21.26</t>
  </si>
  <si>
    <t>Ремонт и обслуживание кол.приборов учета хол.воды</t>
  </si>
  <si>
    <t>21.27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</si>
  <si>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</si>
  <si>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</si>
  <si>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</si>
  <si>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</si>
  <si>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</si>
  <si>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</si>
  <si>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</si>
  <si>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</si>
  <si>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</si>
  <si>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</si>
  <si>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</si>
  <si>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</si>
  <si>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</si>
  <si>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</si>
  <si>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</si>
  <si>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</si>
  <si>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</si>
  <si>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</si>
  <si>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</si>
  <si>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</si>
  <si>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</si>
  <si>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</si>
  <si>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</si>
  <si>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</si>
  <si>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</si>
  <si>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</si>
  <si>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</si>
  <si>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</si>
  <si>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</si>
  <si>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</si>
  <si>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</si>
  <si>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</si>
  <si>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</si>
  <si>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</si>
  <si>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</si>
  <si>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</si>
  <si>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</si>
  <si>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</si>
  <si>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</si>
  <si>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</si>
  <si>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</si>
  <si>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</si>
  <si>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</si>
  <si>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</si>
  <si>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</si>
  <si>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</si>
  <si>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</si>
  <si>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</si>
  <si>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</si>
  <si>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</si>
  <si>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</si>
  <si>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</si>
  <si>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</si>
  <si>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</si>
  <si>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</si>
  <si>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</si>
  <si>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</si>
  <si>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</si>
  <si>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</si>
  <si>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</si>
  <si>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</si>
  <si>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Востановление теплоизоляции сетей горячего водоснабжения</t>
  </si>
  <si>
    <t>Измерение, испытание электропроводки</t>
  </si>
  <si>
    <t>21.28</t>
  </si>
  <si>
    <t>01.10.2022 г.</t>
  </si>
  <si>
    <t>31.12.2022 г.</t>
  </si>
  <si>
    <t>Отчет об исполнении управляющей организацией ООО "ГУК "Привокзальная" договора оказания услуг выполнения работ за период с 01.10.2022 года по 31.12.2022 года по дому №49 ул. Интернациональная в  г. Липецке</t>
  </si>
  <si>
    <t>31.03.2023 г.</t>
  </si>
  <si>
    <t>01.10.22-31.12.22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</si>
</sst>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49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-66404.761355399954</v>
          </cell>
        </row>
        <row r="25">
          <cell r="D25">
            <v>7416.89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O124">
            <v>10646.535275782986</v>
          </cell>
        </row>
        <row r="125">
          <cell r="GO125">
            <v>10602.408273060937</v>
          </cell>
        </row>
        <row r="126">
          <cell r="GO126">
            <v>2544.1436499286497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90" zoomScaleSheetLayoutView="100" workbookViewId="0">
      <selection activeCell="S14" sqref="S14"/>
    </sheetView>
  </sheetViews>
  <sheetFormatPr defaultRowHeight="15.75" x14ac:dyDescent="0.25"/>
  <cols>
    <col min="1" max="1" width="9.140625" style="10"/>
    <col min="2" max="2" width="62.42578125" style="13" customWidth="1"/>
    <col min="3" max="3" width="30.42578125" style="13" customWidth="1"/>
    <col min="4" max="4" width="62.7109375" style="13" customWidth="1"/>
    <col min="5" max="5" width="21.140625" style="13" hidden="1" customWidth="1"/>
    <col min="6" max="6" width="17.85546875" style="13" hidden="1" customWidth="1"/>
    <col min="7" max="13" width="9.140625" style="13" hidden="1" customWidth="1"/>
    <col min="14" max="16" width="9.140625" style="13" customWidth="1"/>
    <col min="17" max="22" width="9.140625" style="1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3" t="s">
        <v>0</v>
      </c>
    </row>
    <row r="2" spans="1:22" s="5" customFormat="1" ht="33.75" customHeight="1" x14ac:dyDescent="0.25">
      <c r="A2" s="35" t="s">
        <v>234</v>
      </c>
      <c r="B2" s="35"/>
      <c r="C2" s="35"/>
      <c r="D2" s="35"/>
      <c r="E2" s="13">
        <v>619.5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235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233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32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32">
        <f>[1]Лист1!$D$24</f>
        <v>-66404.761355399954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32">
        <f>[1]Лист1!$D$25</f>
        <v>7416.89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32">
        <f>D13+D14+D15</f>
        <v>23793.087198772573</v>
      </c>
    </row>
    <row r="13" spans="1:22" x14ac:dyDescent="0.25">
      <c r="A13" s="6" t="s">
        <v>22</v>
      </c>
      <c r="B13" s="11" t="s">
        <v>23</v>
      </c>
      <c r="C13" s="1" t="s">
        <v>15</v>
      </c>
      <c r="D13" s="32">
        <f>'[2]ГУК 2022'!$GO$125</f>
        <v>10602.408273060937</v>
      </c>
    </row>
    <row r="14" spans="1:22" x14ac:dyDescent="0.25">
      <c r="A14" s="6" t="s">
        <v>24</v>
      </c>
      <c r="B14" s="11" t="s">
        <v>25</v>
      </c>
      <c r="C14" s="1" t="s">
        <v>15</v>
      </c>
      <c r="D14" s="32">
        <f>'[2]ГУК 2022'!$GO$124</f>
        <v>10646.535275782986</v>
      </c>
    </row>
    <row r="15" spans="1:22" x14ac:dyDescent="0.25">
      <c r="A15" s="6" t="s">
        <v>26</v>
      </c>
      <c r="B15" s="11" t="s">
        <v>27</v>
      </c>
      <c r="C15" s="1" t="s">
        <v>15</v>
      </c>
      <c r="D15" s="32">
        <f>'[2]ГУК 2022'!$GO$126</f>
        <v>2544.1436499286497</v>
      </c>
    </row>
    <row r="16" spans="1:22" x14ac:dyDescent="0.25">
      <c r="A16" s="11" t="s">
        <v>28</v>
      </c>
      <c r="B16" s="11" t="s">
        <v>29</v>
      </c>
      <c r="C16" s="11" t="s">
        <v>15</v>
      </c>
      <c r="D16" s="12">
        <f>D17</f>
        <v>45416.1</v>
      </c>
      <c r="E16" s="13">
        <v>45416.1</v>
      </c>
      <c r="F16" s="31">
        <f>D16-E16</f>
        <v>0</v>
      </c>
    </row>
    <row r="17" spans="1:22" ht="31.5" x14ac:dyDescent="0.25">
      <c r="A17" s="11" t="s">
        <v>30</v>
      </c>
      <c r="B17" s="11" t="s">
        <v>31</v>
      </c>
      <c r="C17" s="11" t="s">
        <v>15</v>
      </c>
      <c r="D17" s="12">
        <v>45416.1</v>
      </c>
    </row>
    <row r="18" spans="1:22" ht="31.5" x14ac:dyDescent="0.25">
      <c r="A18" s="11" t="s">
        <v>32</v>
      </c>
      <c r="B18" s="11" t="s">
        <v>33</v>
      </c>
      <c r="C18" s="11" t="s">
        <v>15</v>
      </c>
      <c r="D18" s="12">
        <v>0</v>
      </c>
    </row>
    <row r="19" spans="1:22" x14ac:dyDescent="0.25">
      <c r="A19" s="11" t="s">
        <v>34</v>
      </c>
      <c r="B19" s="11" t="s">
        <v>35</v>
      </c>
      <c r="C19" s="11" t="s">
        <v>15</v>
      </c>
      <c r="D19" s="12">
        <v>0</v>
      </c>
    </row>
    <row r="20" spans="1:22" x14ac:dyDescent="0.25">
      <c r="A20" s="11" t="s">
        <v>36</v>
      </c>
      <c r="B20" s="11" t="s">
        <v>37</v>
      </c>
      <c r="C20" s="11" t="s">
        <v>15</v>
      </c>
      <c r="D20" s="12">
        <v>0</v>
      </c>
    </row>
    <row r="21" spans="1:22" x14ac:dyDescent="0.25">
      <c r="A21" s="11" t="s">
        <v>38</v>
      </c>
      <c r="B21" s="11" t="s">
        <v>39</v>
      </c>
      <c r="C21" s="11" t="s">
        <v>15</v>
      </c>
      <c r="D21" s="12">
        <v>0</v>
      </c>
    </row>
    <row r="22" spans="1:22" x14ac:dyDescent="0.25">
      <c r="A22" s="11" t="s">
        <v>40</v>
      </c>
      <c r="B22" s="11" t="s">
        <v>41</v>
      </c>
      <c r="C22" s="11" t="s">
        <v>15</v>
      </c>
      <c r="D22" s="12">
        <f>D16+D10+D9</f>
        <v>-20988.661355399956</v>
      </c>
    </row>
    <row r="23" spans="1:22" x14ac:dyDescent="0.25">
      <c r="A23" s="11" t="s">
        <v>42</v>
      </c>
      <c r="B23" s="11" t="s">
        <v>43</v>
      </c>
      <c r="C23" s="11" t="s">
        <v>15</v>
      </c>
      <c r="D23" s="12">
        <v>804.03</v>
      </c>
    </row>
    <row r="24" spans="1:22" x14ac:dyDescent="0.25">
      <c r="A24" s="11" t="s">
        <v>44</v>
      </c>
      <c r="B24" s="11" t="s">
        <v>45</v>
      </c>
      <c r="C24" s="11" t="s">
        <v>15</v>
      </c>
      <c r="D24" s="12">
        <f>D22-D93</f>
        <v>-44781.74855417254</v>
      </c>
    </row>
    <row r="25" spans="1:22" x14ac:dyDescent="0.25">
      <c r="A25" s="11" t="s">
        <v>46</v>
      </c>
      <c r="B25" s="11" t="s">
        <v>47</v>
      </c>
      <c r="C25" s="11" t="s">
        <v>15</v>
      </c>
      <c r="D25" s="12">
        <v>12885.22</v>
      </c>
      <c r="E25" s="9">
        <f>D25+F16</f>
        <v>12885.22</v>
      </c>
    </row>
    <row r="26" spans="1:22" ht="35.25" customHeight="1" x14ac:dyDescent="0.25">
      <c r="A26" s="33" t="s">
        <v>48</v>
      </c>
      <c r="B26" s="33"/>
      <c r="C26" s="33"/>
      <c r="D26" s="33"/>
    </row>
    <row r="27" spans="1:22" s="5" customFormat="1" ht="29.25" customHeight="1" x14ac:dyDescent="0.25">
      <c r="A27" s="14" t="s">
        <v>1</v>
      </c>
      <c r="B27" s="3" t="s">
        <v>50</v>
      </c>
      <c r="C27" s="3" t="s">
        <v>126</v>
      </c>
      <c r="D27" s="16" t="s">
        <v>127</v>
      </c>
      <c r="E27" s="34" t="s">
        <v>236</v>
      </c>
      <c r="F27" s="3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4" t="s">
        <v>128</v>
      </c>
      <c r="B28" s="17" t="s">
        <v>129</v>
      </c>
      <c r="C28" s="1" t="s">
        <v>7</v>
      </c>
      <c r="D28" s="18" t="s">
        <v>7</v>
      </c>
      <c r="E28" s="34"/>
      <c r="F28" s="34"/>
    </row>
    <row r="29" spans="1:22" x14ac:dyDescent="0.25">
      <c r="A29" s="6" t="s">
        <v>49</v>
      </c>
      <c r="B29" s="19" t="s">
        <v>130</v>
      </c>
      <c r="C29" s="20" t="s">
        <v>131</v>
      </c>
      <c r="D29" s="21">
        <f>E29*E$2*3</f>
        <v>64.079035099883981</v>
      </c>
      <c r="E29" s="22">
        <v>3.4478899703999991E-2</v>
      </c>
      <c r="F29" s="22"/>
    </row>
    <row r="30" spans="1:22" x14ac:dyDescent="0.25">
      <c r="A30" s="6" t="s">
        <v>56</v>
      </c>
      <c r="B30" s="19" t="s">
        <v>77</v>
      </c>
      <c r="C30" s="20" t="s">
        <v>131</v>
      </c>
      <c r="D30" s="21">
        <f t="shared" ref="D30:D56" si="0">E30*E$2*3</f>
        <v>43.217638499195999</v>
      </c>
      <c r="E30" s="22">
        <v>2.3254042775999999E-2</v>
      </c>
      <c r="F30" s="22"/>
    </row>
    <row r="31" spans="1:22" x14ac:dyDescent="0.25">
      <c r="A31" s="6" t="s">
        <v>63</v>
      </c>
      <c r="B31" s="19" t="s">
        <v>132</v>
      </c>
      <c r="C31" s="20" t="s">
        <v>131</v>
      </c>
      <c r="D31" s="21">
        <f t="shared" si="0"/>
        <v>158.42868748062301</v>
      </c>
      <c r="E31" s="22">
        <v>8.5245460038000001E-2</v>
      </c>
      <c r="F31" s="22"/>
    </row>
    <row r="32" spans="1:22" x14ac:dyDescent="0.25">
      <c r="A32" s="6" t="s">
        <v>119</v>
      </c>
      <c r="B32" s="19" t="s">
        <v>81</v>
      </c>
      <c r="C32" s="20" t="s">
        <v>131</v>
      </c>
      <c r="D32" s="21">
        <f t="shared" si="0"/>
        <v>1313.2672699634145</v>
      </c>
      <c r="E32" s="22">
        <v>0.70662753293699998</v>
      </c>
      <c r="F32" s="22"/>
    </row>
    <row r="33" spans="1:22" s="5" customFormat="1" x14ac:dyDescent="0.25">
      <c r="A33" s="6" t="s">
        <v>121</v>
      </c>
      <c r="B33" s="19" t="s">
        <v>133</v>
      </c>
      <c r="C33" s="20" t="s">
        <v>131</v>
      </c>
      <c r="D33" s="21">
        <f t="shared" si="0"/>
        <v>181.21677357627897</v>
      </c>
      <c r="E33" s="22">
        <v>9.7507007573999979E-2</v>
      </c>
      <c r="F33" s="2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123</v>
      </c>
      <c r="B34" s="19" t="s">
        <v>79</v>
      </c>
      <c r="C34" s="20" t="s">
        <v>131</v>
      </c>
      <c r="D34" s="21">
        <f t="shared" si="0"/>
        <v>221.35129364872125</v>
      </c>
      <c r="E34" s="22">
        <v>0.11910212195249999</v>
      </c>
      <c r="F34" s="22"/>
    </row>
    <row r="35" spans="1:22" x14ac:dyDescent="0.25">
      <c r="A35" s="6" t="s">
        <v>66</v>
      </c>
      <c r="B35" s="19" t="s">
        <v>80</v>
      </c>
      <c r="C35" s="20" t="s">
        <v>131</v>
      </c>
      <c r="D35" s="21">
        <f t="shared" si="0"/>
        <v>386.5649178422272</v>
      </c>
      <c r="E35" s="22">
        <v>0.20799834158849997</v>
      </c>
      <c r="F35" s="22"/>
    </row>
    <row r="36" spans="1:22" ht="31.5" x14ac:dyDescent="0.25">
      <c r="A36" s="6" t="s">
        <v>68</v>
      </c>
      <c r="B36" s="19" t="s">
        <v>134</v>
      </c>
      <c r="C36" s="20" t="s">
        <v>131</v>
      </c>
      <c r="D36" s="21">
        <f t="shared" si="0"/>
        <v>1.7336053106662499</v>
      </c>
      <c r="E36" s="22">
        <v>9.3279812249999993E-4</v>
      </c>
      <c r="F36" s="22"/>
    </row>
    <row r="37" spans="1:22" x14ac:dyDescent="0.25">
      <c r="A37" s="6" t="s">
        <v>69</v>
      </c>
      <c r="B37" s="19" t="s">
        <v>135</v>
      </c>
      <c r="C37" s="20" t="s">
        <v>131</v>
      </c>
      <c r="D37" s="21">
        <f t="shared" si="0"/>
        <v>298.13443760605048</v>
      </c>
      <c r="E37" s="22">
        <v>0.16041670035299999</v>
      </c>
      <c r="F37" s="22"/>
    </row>
    <row r="38" spans="1:22" x14ac:dyDescent="0.25">
      <c r="A38" s="6" t="s">
        <v>125</v>
      </c>
      <c r="B38" s="19" t="s">
        <v>136</v>
      </c>
      <c r="C38" s="20" t="s">
        <v>131</v>
      </c>
      <c r="D38" s="21">
        <f t="shared" si="0"/>
        <v>726.32249229646573</v>
      </c>
      <c r="E38" s="22">
        <v>0.3908111338695</v>
      </c>
      <c r="F38" s="22"/>
    </row>
    <row r="39" spans="1:22" ht="31.5" x14ac:dyDescent="0.25">
      <c r="A39" s="6" t="s">
        <v>137</v>
      </c>
      <c r="B39" s="19" t="s">
        <v>138</v>
      </c>
      <c r="C39" s="20" t="s">
        <v>131</v>
      </c>
      <c r="D39" s="21">
        <f t="shared" si="0"/>
        <v>9.2348220620879982</v>
      </c>
      <c r="E39" s="22">
        <v>4.9689653279999992E-3</v>
      </c>
      <c r="F39" s="22"/>
    </row>
    <row r="40" spans="1:22" ht="31.5" x14ac:dyDescent="0.25">
      <c r="A40" s="6" t="s">
        <v>139</v>
      </c>
      <c r="B40" s="19" t="s">
        <v>140</v>
      </c>
      <c r="C40" s="20" t="s">
        <v>131</v>
      </c>
      <c r="D40" s="21">
        <f t="shared" si="0"/>
        <v>33.35788805565825</v>
      </c>
      <c r="E40" s="22">
        <v>1.7948823274499998E-2</v>
      </c>
      <c r="F40" s="22"/>
    </row>
    <row r="41" spans="1:22" ht="31.5" x14ac:dyDescent="0.25">
      <c r="A41" s="6" t="s">
        <v>141</v>
      </c>
      <c r="B41" s="19" t="s">
        <v>142</v>
      </c>
      <c r="C41" s="20" t="s">
        <v>131</v>
      </c>
      <c r="D41" s="21">
        <f t="shared" si="0"/>
        <v>200.14732833394947</v>
      </c>
      <c r="E41" s="22">
        <v>0.10769293964699998</v>
      </c>
      <c r="F41" s="22"/>
    </row>
    <row r="42" spans="1:22" x14ac:dyDescent="0.25">
      <c r="A42" s="6" t="s">
        <v>143</v>
      </c>
      <c r="B42" s="19" t="s">
        <v>144</v>
      </c>
      <c r="C42" s="20" t="s">
        <v>131</v>
      </c>
      <c r="D42" s="21">
        <f t="shared" si="0"/>
        <v>362.43147097853318</v>
      </c>
      <c r="E42" s="22">
        <v>0.19501289802449998</v>
      </c>
      <c r="F42" s="22"/>
    </row>
    <row r="43" spans="1:22" x14ac:dyDescent="0.25">
      <c r="A43" s="6" t="s">
        <v>145</v>
      </c>
      <c r="B43" s="19" t="s">
        <v>146</v>
      </c>
      <c r="C43" s="20" t="s">
        <v>131</v>
      </c>
      <c r="D43" s="21">
        <f t="shared" si="0"/>
        <v>786.92601207891812</v>
      </c>
      <c r="E43" s="22">
        <v>0.42341996883449995</v>
      </c>
      <c r="F43" s="22"/>
    </row>
    <row r="44" spans="1:22" x14ac:dyDescent="0.25">
      <c r="A44" s="6" t="s">
        <v>147</v>
      </c>
      <c r="B44" s="19" t="s">
        <v>116</v>
      </c>
      <c r="C44" s="20" t="s">
        <v>131</v>
      </c>
      <c r="D44" s="21">
        <f t="shared" si="0"/>
        <v>365.15541129900521</v>
      </c>
      <c r="E44" s="22">
        <v>0.19647856405649999</v>
      </c>
      <c r="F44" s="22"/>
    </row>
    <row r="45" spans="1:22" ht="31.5" x14ac:dyDescent="0.25">
      <c r="A45" s="6" t="s">
        <v>149</v>
      </c>
      <c r="B45" s="19" t="s">
        <v>229</v>
      </c>
      <c r="C45" s="20" t="s">
        <v>131</v>
      </c>
      <c r="D45" s="21">
        <f t="shared" si="0"/>
        <v>10.208547679695751</v>
      </c>
      <c r="E45" s="22">
        <v>5.4928962495000002E-3</v>
      </c>
      <c r="F45" s="22"/>
    </row>
    <row r="46" spans="1:22" x14ac:dyDescent="0.25">
      <c r="A46" s="6" t="s">
        <v>150</v>
      </c>
      <c r="B46" s="19" t="s">
        <v>148</v>
      </c>
      <c r="C46" s="20" t="s">
        <v>131</v>
      </c>
      <c r="D46" s="21">
        <f t="shared" si="0"/>
        <v>87.558487145781754</v>
      </c>
      <c r="E46" s="22">
        <v>4.7112449365499999E-2</v>
      </c>
      <c r="F46" s="22"/>
    </row>
    <row r="47" spans="1:22" x14ac:dyDescent="0.25">
      <c r="A47" s="6" t="s">
        <v>152</v>
      </c>
      <c r="B47" s="19" t="s">
        <v>78</v>
      </c>
      <c r="C47" s="20" t="s">
        <v>131</v>
      </c>
      <c r="D47" s="21">
        <f t="shared" si="0"/>
        <v>1544.4554761414013</v>
      </c>
      <c r="E47" s="22">
        <v>0.83102258603250001</v>
      </c>
      <c r="F47" s="22"/>
    </row>
    <row r="48" spans="1:22" ht="31.5" x14ac:dyDescent="0.25">
      <c r="A48" s="6" t="s">
        <v>153</v>
      </c>
      <c r="B48" s="19" t="s">
        <v>151</v>
      </c>
      <c r="C48" s="20" t="s">
        <v>131</v>
      </c>
      <c r="D48" s="21">
        <f t="shared" si="0"/>
        <v>149.86031728047971</v>
      </c>
      <c r="E48" s="22">
        <v>8.0635091353499985E-2</v>
      </c>
      <c r="F48" s="22"/>
    </row>
    <row r="49" spans="1:22" ht="31.5" x14ac:dyDescent="0.25">
      <c r="A49" s="6" t="s">
        <v>155</v>
      </c>
      <c r="B49" s="19" t="s">
        <v>154</v>
      </c>
      <c r="C49" s="20" t="s">
        <v>131</v>
      </c>
      <c r="D49" s="21">
        <f t="shared" si="0"/>
        <v>119.17861754272424</v>
      </c>
      <c r="E49" s="22">
        <v>6.4126240270499998E-2</v>
      </c>
      <c r="F49" s="22"/>
    </row>
    <row r="50" spans="1:22" ht="31.5" x14ac:dyDescent="0.25">
      <c r="A50" s="6" t="s">
        <v>157</v>
      </c>
      <c r="B50" s="19" t="s">
        <v>156</v>
      </c>
      <c r="C50" s="20" t="s">
        <v>131</v>
      </c>
      <c r="D50" s="21">
        <f t="shared" si="0"/>
        <v>230.6691626717992</v>
      </c>
      <c r="E50" s="22">
        <v>0.12411577222049998</v>
      </c>
      <c r="F50" s="22"/>
    </row>
    <row r="51" spans="1:22" x14ac:dyDescent="0.25">
      <c r="A51" s="6" t="s">
        <v>158</v>
      </c>
      <c r="B51" s="19" t="s">
        <v>230</v>
      </c>
      <c r="C51" s="20" t="s">
        <v>131</v>
      </c>
      <c r="D51" s="21">
        <f t="shared" si="0"/>
        <v>303.76086921312293</v>
      </c>
      <c r="E51" s="22">
        <v>0.16344410503799997</v>
      </c>
      <c r="F51" s="22"/>
    </row>
    <row r="52" spans="1:22" x14ac:dyDescent="0.25">
      <c r="A52" s="6" t="s">
        <v>160</v>
      </c>
      <c r="B52" s="19" t="s">
        <v>159</v>
      </c>
      <c r="C52" s="20" t="s">
        <v>131</v>
      </c>
      <c r="D52" s="21">
        <f t="shared" si="0"/>
        <v>46.894542697028243</v>
      </c>
      <c r="E52" s="22">
        <v>2.5232468494499994E-2</v>
      </c>
      <c r="F52" s="22"/>
    </row>
    <row r="53" spans="1:22" ht="31.5" x14ac:dyDescent="0.25">
      <c r="A53" s="6" t="s">
        <v>162</v>
      </c>
      <c r="B53" s="19" t="s">
        <v>161</v>
      </c>
      <c r="C53" s="20" t="s">
        <v>131</v>
      </c>
      <c r="D53" s="21">
        <f t="shared" si="0"/>
        <v>599.19835676102321</v>
      </c>
      <c r="E53" s="22">
        <v>0.32240966196449994</v>
      </c>
      <c r="F53" s="22"/>
    </row>
    <row r="54" spans="1:22" x14ac:dyDescent="0.25">
      <c r="A54" s="6" t="s">
        <v>165</v>
      </c>
      <c r="B54" s="19" t="s">
        <v>163</v>
      </c>
      <c r="C54" s="20" t="s">
        <v>164</v>
      </c>
      <c r="D54" s="21">
        <f t="shared" si="0"/>
        <v>976.16719826085568</v>
      </c>
      <c r="E54" s="22">
        <v>0.5252446587359999</v>
      </c>
      <c r="F54" s="22"/>
    </row>
    <row r="55" spans="1:22" x14ac:dyDescent="0.25">
      <c r="A55" s="6" t="s">
        <v>167</v>
      </c>
      <c r="B55" s="19" t="s">
        <v>166</v>
      </c>
      <c r="C55" s="20" t="s">
        <v>58</v>
      </c>
      <c r="D55" s="21">
        <f t="shared" si="0"/>
        <v>889.88555814029542</v>
      </c>
      <c r="E55" s="22">
        <v>0.47881924032299994</v>
      </c>
      <c r="F55" s="22"/>
    </row>
    <row r="56" spans="1:22" x14ac:dyDescent="0.25">
      <c r="A56" s="6" t="s">
        <v>231</v>
      </c>
      <c r="B56" s="19" t="s">
        <v>168</v>
      </c>
      <c r="C56" s="20" t="s">
        <v>169</v>
      </c>
      <c r="D56" s="21">
        <f t="shared" si="0"/>
        <v>358.87290870011168</v>
      </c>
      <c r="E56" s="22">
        <v>0.19309814834549999</v>
      </c>
      <c r="F56" s="22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 x14ac:dyDescent="0.25">
      <c r="A57" s="14" t="s">
        <v>170</v>
      </c>
      <c r="B57" s="23" t="s">
        <v>171</v>
      </c>
      <c r="C57" s="1" t="s">
        <v>7</v>
      </c>
      <c r="D57" s="18" t="s">
        <v>7</v>
      </c>
      <c r="E57" s="22"/>
      <c r="F57" s="22"/>
    </row>
    <row r="58" spans="1:22" ht="31.5" x14ac:dyDescent="0.25">
      <c r="A58" s="6" t="s">
        <v>172</v>
      </c>
      <c r="B58" s="19" t="s">
        <v>173</v>
      </c>
      <c r="C58" s="1" t="s">
        <v>7</v>
      </c>
      <c r="D58" s="18" t="s">
        <v>7</v>
      </c>
      <c r="E58" s="22"/>
      <c r="F58" s="22"/>
    </row>
    <row r="59" spans="1:22" ht="31.5" x14ac:dyDescent="0.25">
      <c r="A59" s="6" t="s">
        <v>174</v>
      </c>
      <c r="B59" s="19" t="s">
        <v>72</v>
      </c>
      <c r="C59" s="24" t="s">
        <v>175</v>
      </c>
      <c r="D59" s="21">
        <f t="shared" ref="D59:D66" si="1">E59*E$2*3</f>
        <v>330.11166993525001</v>
      </c>
      <c r="E59" s="22">
        <v>0.17762263649999999</v>
      </c>
      <c r="F59" s="22"/>
    </row>
    <row r="60" spans="1:22" s="5" customFormat="1" ht="31.5" x14ac:dyDescent="0.25">
      <c r="A60" s="6" t="s">
        <v>176</v>
      </c>
      <c r="B60" s="19" t="s">
        <v>177</v>
      </c>
      <c r="C60" s="24" t="s">
        <v>74</v>
      </c>
      <c r="D60" s="21">
        <f t="shared" si="1"/>
        <v>624.92838144974996</v>
      </c>
      <c r="E60" s="22">
        <v>0.33625417349999998</v>
      </c>
      <c r="F60" s="2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6" t="s">
        <v>178</v>
      </c>
      <c r="B61" s="19" t="s">
        <v>179</v>
      </c>
      <c r="C61" s="24" t="s">
        <v>60</v>
      </c>
      <c r="D61" s="21">
        <f t="shared" si="1"/>
        <v>159.86539990575</v>
      </c>
      <c r="E61" s="22">
        <v>8.6018509499999993E-2</v>
      </c>
      <c r="F61" s="22"/>
    </row>
    <row r="62" spans="1:22" x14ac:dyDescent="0.25">
      <c r="A62" s="6" t="s">
        <v>180</v>
      </c>
      <c r="B62" s="19" t="s">
        <v>75</v>
      </c>
      <c r="C62" s="24" t="s">
        <v>60</v>
      </c>
      <c r="D62" s="21">
        <f t="shared" si="1"/>
        <v>328.03549591049995</v>
      </c>
      <c r="E62" s="22">
        <v>0.17650551299999998</v>
      </c>
      <c r="F62" s="22"/>
    </row>
    <row r="63" spans="1:22" x14ac:dyDescent="0.25">
      <c r="A63" s="6" t="s">
        <v>181</v>
      </c>
      <c r="B63" s="19" t="s">
        <v>117</v>
      </c>
      <c r="C63" s="24" t="s">
        <v>131</v>
      </c>
      <c r="D63" s="21">
        <f t="shared" si="1"/>
        <v>85.123135014749991</v>
      </c>
      <c r="E63" s="22">
        <v>4.5802063499999997E-2</v>
      </c>
      <c r="F63" s="22"/>
    </row>
    <row r="64" spans="1:22" ht="31.5" x14ac:dyDescent="0.25">
      <c r="A64" s="6" t="s">
        <v>182</v>
      </c>
      <c r="B64" s="19" t="s">
        <v>183</v>
      </c>
      <c r="C64" s="24" t="s">
        <v>131</v>
      </c>
      <c r="D64" s="21">
        <f t="shared" si="1"/>
        <v>448.45358934599994</v>
      </c>
      <c r="E64" s="22">
        <v>0.24129867599999996</v>
      </c>
      <c r="F64" s="22"/>
    </row>
    <row r="65" spans="1:22" x14ac:dyDescent="0.25">
      <c r="A65" s="6" t="s">
        <v>184</v>
      </c>
      <c r="B65" s="19" t="s">
        <v>185</v>
      </c>
      <c r="C65" s="24" t="s">
        <v>73</v>
      </c>
      <c r="D65" s="21">
        <f t="shared" si="1"/>
        <v>91.351657088999985</v>
      </c>
      <c r="E65" s="22">
        <v>4.9153433999999989E-2</v>
      </c>
      <c r="F65" s="22"/>
    </row>
    <row r="66" spans="1:22" s="5" customFormat="1" ht="24" customHeight="1" x14ac:dyDescent="0.25">
      <c r="A66" s="6" t="s">
        <v>186</v>
      </c>
      <c r="B66" s="19" t="s">
        <v>187</v>
      </c>
      <c r="C66" s="24" t="s">
        <v>70</v>
      </c>
      <c r="D66" s="21">
        <f t="shared" si="1"/>
        <v>70.589916841499999</v>
      </c>
      <c r="E66" s="22">
        <v>3.7982199000000001E-2</v>
      </c>
      <c r="F66" s="2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1.5" x14ac:dyDescent="0.25">
      <c r="A67" s="6" t="s">
        <v>57</v>
      </c>
      <c r="B67" s="19" t="s">
        <v>188</v>
      </c>
      <c r="C67" s="1" t="s">
        <v>7</v>
      </c>
      <c r="D67" s="18" t="s">
        <v>7</v>
      </c>
      <c r="E67" s="22"/>
      <c r="F67" s="22"/>
    </row>
    <row r="68" spans="1:22" x14ac:dyDescent="0.25">
      <c r="A68" s="6" t="s">
        <v>189</v>
      </c>
      <c r="B68" s="19" t="s">
        <v>190</v>
      </c>
      <c r="C68" s="24" t="s">
        <v>74</v>
      </c>
      <c r="D68" s="21">
        <f t="shared" ref="D68:D73" si="2">E68*E$2*3</f>
        <v>556.41463863299987</v>
      </c>
      <c r="E68" s="22">
        <v>0.29938909799999996</v>
      </c>
      <c r="F68" s="22"/>
    </row>
    <row r="69" spans="1:22" x14ac:dyDescent="0.25">
      <c r="A69" s="6" t="s">
        <v>191</v>
      </c>
      <c r="B69" s="19" t="s">
        <v>192</v>
      </c>
      <c r="C69" s="24" t="s">
        <v>74</v>
      </c>
      <c r="D69" s="21">
        <f t="shared" si="2"/>
        <v>1332.9037238895</v>
      </c>
      <c r="E69" s="22">
        <v>0.71719328699999996</v>
      </c>
      <c r="F69" s="22"/>
    </row>
    <row r="70" spans="1:22" x14ac:dyDescent="0.25">
      <c r="A70" s="6" t="s">
        <v>193</v>
      </c>
      <c r="B70" s="19" t="s">
        <v>76</v>
      </c>
      <c r="C70" s="24" t="s">
        <v>194</v>
      </c>
      <c r="D70" s="21">
        <f t="shared" si="2"/>
        <v>118.34191941075002</v>
      </c>
      <c r="E70" s="22">
        <v>6.3676039500000003E-2</v>
      </c>
      <c r="F70" s="22"/>
    </row>
    <row r="71" spans="1:22" x14ac:dyDescent="0.25">
      <c r="A71" s="6" t="s">
        <v>195</v>
      </c>
      <c r="B71" s="19" t="s">
        <v>196</v>
      </c>
      <c r="C71" s="24" t="s">
        <v>73</v>
      </c>
      <c r="D71" s="21">
        <f t="shared" si="2"/>
        <v>49.828176593999999</v>
      </c>
      <c r="E71" s="22">
        <v>2.6810964E-2</v>
      </c>
      <c r="F71" s="22"/>
    </row>
    <row r="72" spans="1:22" s="5" customFormat="1" x14ac:dyDescent="0.25">
      <c r="A72" s="6" t="s">
        <v>197</v>
      </c>
      <c r="B72" s="19" t="s">
        <v>198</v>
      </c>
      <c r="C72" s="24" t="s">
        <v>59</v>
      </c>
      <c r="D72" s="21">
        <f t="shared" si="2"/>
        <v>589.63342302899991</v>
      </c>
      <c r="E72" s="22">
        <v>0.31726307399999992</v>
      </c>
      <c r="F72" s="2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6" t="s">
        <v>199</v>
      </c>
      <c r="B73" s="19" t="s">
        <v>200</v>
      </c>
      <c r="C73" s="24" t="s">
        <v>74</v>
      </c>
      <c r="D73" s="21">
        <f t="shared" si="2"/>
        <v>24.914088296999999</v>
      </c>
      <c r="E73" s="22">
        <v>1.3405482E-2</v>
      </c>
      <c r="F73" s="22"/>
    </row>
    <row r="74" spans="1:22" x14ac:dyDescent="0.25">
      <c r="A74" s="14" t="s">
        <v>201</v>
      </c>
      <c r="B74" s="23" t="s">
        <v>202</v>
      </c>
      <c r="C74" s="1" t="s">
        <v>7</v>
      </c>
      <c r="D74" s="18" t="s">
        <v>7</v>
      </c>
      <c r="E74" s="22"/>
      <c r="F74" s="22"/>
    </row>
    <row r="75" spans="1:22" x14ac:dyDescent="0.25">
      <c r="A75" s="6" t="s">
        <v>51</v>
      </c>
      <c r="B75" s="25" t="s">
        <v>71</v>
      </c>
      <c r="C75" s="20" t="s">
        <v>131</v>
      </c>
      <c r="D75" s="21">
        <f>E75*E$2*3</f>
        <v>61.776558106436255</v>
      </c>
      <c r="E75" s="22">
        <v>3.32400097425E-2</v>
      </c>
      <c r="F75" s="22"/>
    </row>
    <row r="76" spans="1:22" ht="31.5" x14ac:dyDescent="0.25">
      <c r="A76" s="14" t="s">
        <v>203</v>
      </c>
      <c r="B76" s="23" t="s">
        <v>204</v>
      </c>
      <c r="C76" s="1" t="s">
        <v>7</v>
      </c>
      <c r="D76" s="18" t="s">
        <v>7</v>
      </c>
      <c r="E76" s="26"/>
      <c r="F76" s="26"/>
    </row>
    <row r="77" spans="1:22" ht="31.5" x14ac:dyDescent="0.25">
      <c r="A77" s="6" t="s">
        <v>52</v>
      </c>
      <c r="B77" s="27" t="s">
        <v>205</v>
      </c>
      <c r="C77" s="28" t="s">
        <v>206</v>
      </c>
      <c r="D77" s="21">
        <f t="shared" ref="D77:D78" si="3">E77*E$2*3</f>
        <v>48.84614628029324</v>
      </c>
      <c r="E77" s="26">
        <v>2.6282564584499995E-2</v>
      </c>
      <c r="F77" s="26"/>
    </row>
    <row r="78" spans="1:22" x14ac:dyDescent="0.25">
      <c r="A78" s="6" t="s">
        <v>207</v>
      </c>
      <c r="B78" s="27" t="s">
        <v>208</v>
      </c>
      <c r="C78" s="24" t="s">
        <v>131</v>
      </c>
      <c r="D78" s="21">
        <f t="shared" si="3"/>
        <v>129.41000313669221</v>
      </c>
      <c r="E78" s="26">
        <v>6.9631424878499978E-2</v>
      </c>
      <c r="F78" s="26"/>
    </row>
    <row r="79" spans="1:22" x14ac:dyDescent="0.25">
      <c r="A79" s="14" t="s">
        <v>209</v>
      </c>
      <c r="B79" s="29" t="s">
        <v>210</v>
      </c>
      <c r="C79" s="24"/>
      <c r="D79" s="21" t="s">
        <v>7</v>
      </c>
      <c r="E79" s="26"/>
      <c r="F79" s="26"/>
    </row>
    <row r="80" spans="1:22" ht="31.5" x14ac:dyDescent="0.25">
      <c r="A80" s="6" t="s">
        <v>54</v>
      </c>
      <c r="B80" s="27" t="s">
        <v>211</v>
      </c>
      <c r="C80" s="24" t="s">
        <v>61</v>
      </c>
      <c r="D80" s="21">
        <f t="shared" ref="D80:D84" si="4">E80*E$2*3</f>
        <v>1475.9521141947748</v>
      </c>
      <c r="E80" s="26">
        <v>0.79416309614999991</v>
      </c>
      <c r="F80" s="26"/>
    </row>
    <row r="81" spans="1:22" ht="31.5" x14ac:dyDescent="0.25">
      <c r="A81" s="6" t="s">
        <v>212</v>
      </c>
      <c r="B81" s="27" t="s">
        <v>213</v>
      </c>
      <c r="C81" s="24" t="s">
        <v>60</v>
      </c>
      <c r="D81" s="21">
        <f t="shared" si="4"/>
        <v>589.42580562652495</v>
      </c>
      <c r="E81" s="26">
        <v>0.31715136164999996</v>
      </c>
      <c r="F81" s="26"/>
    </row>
    <row r="82" spans="1:22" x14ac:dyDescent="0.25">
      <c r="A82" s="6" t="s">
        <v>64</v>
      </c>
      <c r="B82" s="27" t="s">
        <v>214</v>
      </c>
      <c r="C82" s="24" t="s">
        <v>58</v>
      </c>
      <c r="D82" s="21">
        <f t="shared" si="4"/>
        <v>112.11339733649999</v>
      </c>
      <c r="E82" s="26">
        <v>6.032466899999999E-2</v>
      </c>
      <c r="F82" s="26"/>
    </row>
    <row r="83" spans="1:22" s="5" customFormat="1" x14ac:dyDescent="0.25">
      <c r="A83" s="6" t="s">
        <v>120</v>
      </c>
      <c r="B83" s="27" t="s">
        <v>215</v>
      </c>
      <c r="C83" s="24" t="s">
        <v>59</v>
      </c>
      <c r="D83" s="21">
        <f t="shared" si="4"/>
        <v>53.565289838549994</v>
      </c>
      <c r="E83" s="26">
        <v>2.8821786299999996E-2</v>
      </c>
      <c r="F83" s="2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122</v>
      </c>
      <c r="B84" s="27" t="s">
        <v>216</v>
      </c>
      <c r="C84" s="24" t="s">
        <v>62</v>
      </c>
      <c r="D84" s="21">
        <f t="shared" si="4"/>
        <v>22.4226794673</v>
      </c>
      <c r="E84" s="26">
        <v>1.2064933799999998E-2</v>
      </c>
      <c r="F84" s="26"/>
    </row>
    <row r="85" spans="1:22" x14ac:dyDescent="0.25">
      <c r="A85" s="6" t="s">
        <v>124</v>
      </c>
      <c r="B85" s="27" t="s">
        <v>217</v>
      </c>
      <c r="C85" s="24"/>
      <c r="D85" s="21" t="s">
        <v>7</v>
      </c>
      <c r="E85" s="22"/>
      <c r="F85" s="22"/>
    </row>
    <row r="86" spans="1:22" x14ac:dyDescent="0.25">
      <c r="A86" s="6" t="s">
        <v>218</v>
      </c>
      <c r="B86" s="27" t="s">
        <v>219</v>
      </c>
      <c r="C86" s="24" t="s">
        <v>62</v>
      </c>
      <c r="D86" s="21">
        <f t="shared" ref="D86:D88" si="5">E86*E$2*3</f>
        <v>6.8513742816749996</v>
      </c>
      <c r="E86" s="22">
        <v>3.6865075499999994E-3</v>
      </c>
      <c r="F86" s="22"/>
    </row>
    <row r="87" spans="1:22" x14ac:dyDescent="0.25">
      <c r="A87" s="6" t="s">
        <v>220</v>
      </c>
      <c r="B87" s="27" t="s">
        <v>221</v>
      </c>
      <c r="C87" s="24" t="s">
        <v>62</v>
      </c>
      <c r="D87" s="21">
        <f t="shared" si="5"/>
        <v>5.8132872692999999</v>
      </c>
      <c r="E87" s="22">
        <v>3.1279457999999999E-3</v>
      </c>
      <c r="F87" s="22"/>
    </row>
    <row r="88" spans="1:22" x14ac:dyDescent="0.25">
      <c r="A88" s="6" t="s">
        <v>222</v>
      </c>
      <c r="B88" s="27" t="s">
        <v>223</v>
      </c>
      <c r="C88" s="24" t="s">
        <v>62</v>
      </c>
      <c r="D88" s="21">
        <f t="shared" si="5"/>
        <v>0.20761740247499999</v>
      </c>
      <c r="E88" s="22">
        <v>1.1171235E-4</v>
      </c>
      <c r="F88" s="22"/>
    </row>
    <row r="89" spans="1:22" x14ac:dyDescent="0.25">
      <c r="A89" s="14" t="s">
        <v>224</v>
      </c>
      <c r="B89" s="23" t="s">
        <v>225</v>
      </c>
      <c r="C89" s="1" t="s">
        <v>7</v>
      </c>
      <c r="D89" s="18" t="s">
        <v>7</v>
      </c>
      <c r="E89" s="22"/>
      <c r="F89" s="22"/>
    </row>
    <row r="90" spans="1:22" x14ac:dyDescent="0.25">
      <c r="A90" s="6" t="s">
        <v>55</v>
      </c>
      <c r="B90" s="25" t="s">
        <v>226</v>
      </c>
      <c r="C90" s="20" t="s">
        <v>53</v>
      </c>
      <c r="D90" s="21">
        <f t="shared" ref="D90:D92" si="6">E90*E$2*3</f>
        <v>1837.4140119037497</v>
      </c>
      <c r="E90" s="26">
        <v>0.98865429749999989</v>
      </c>
      <c r="F90" s="26"/>
    </row>
    <row r="91" spans="1:22" x14ac:dyDescent="0.25">
      <c r="A91" s="6" t="s">
        <v>227</v>
      </c>
      <c r="B91" s="25" t="s">
        <v>67</v>
      </c>
      <c r="C91" s="1"/>
      <c r="D91" s="21">
        <f t="shared" si="6"/>
        <v>2544.1436499286497</v>
      </c>
      <c r="E91" s="26">
        <v>1.3689231368999999</v>
      </c>
      <c r="F91" s="26"/>
    </row>
    <row r="92" spans="1:22" x14ac:dyDescent="0.25">
      <c r="A92" s="6" t="s">
        <v>65</v>
      </c>
      <c r="B92" s="25" t="s">
        <v>228</v>
      </c>
      <c r="C92" s="1"/>
      <c r="D92" s="21">
        <f t="shared" si="6"/>
        <v>1626.3709222879124</v>
      </c>
      <c r="E92" s="26">
        <v>0.87509869372499993</v>
      </c>
      <c r="F92" s="26"/>
    </row>
    <row r="93" spans="1:22" x14ac:dyDescent="0.25">
      <c r="A93" s="6"/>
      <c r="B93" s="3" t="s">
        <v>82</v>
      </c>
      <c r="C93" s="1" t="s">
        <v>15</v>
      </c>
      <c r="D93" s="8">
        <f>SUM(D29:D56)+SUM(D59:D66)+SUM(D68:D73)+SUM(D77:D78)+SUM(D80:D84)+SUM(D86:D88)+SUM(D75:D75)+SUM(D90:D92)</f>
        <v>23793.087198772584</v>
      </c>
      <c r="E93" s="30">
        <f t="shared" ref="E93:F93" si="7">SUM(E29:E56)+SUM(E59:E66)+SUM(E68:E73)+SUM(E77:E78)+SUM(E80:E84)+SUM(E86:E88)+SUM(E75:E75)+SUM(E90:E92)</f>
        <v>12.802306805903997</v>
      </c>
      <c r="F93" s="30">
        <f t="shared" si="7"/>
        <v>0</v>
      </c>
    </row>
    <row r="94" spans="1:22" x14ac:dyDescent="0.25">
      <c r="A94" s="33" t="s">
        <v>83</v>
      </c>
      <c r="B94" s="33"/>
      <c r="C94" s="33"/>
      <c r="D94" s="33"/>
    </row>
    <row r="95" spans="1:22" x14ac:dyDescent="0.25">
      <c r="A95" s="6" t="s">
        <v>84</v>
      </c>
      <c r="B95" s="1" t="s">
        <v>85</v>
      </c>
      <c r="C95" s="1" t="s">
        <v>86</v>
      </c>
      <c r="D95" s="1">
        <v>0</v>
      </c>
      <c r="E95" s="13" t="s">
        <v>118</v>
      </c>
    </row>
    <row r="96" spans="1:22" x14ac:dyDescent="0.25">
      <c r="A96" s="6" t="s">
        <v>87</v>
      </c>
      <c r="B96" s="1" t="s">
        <v>88</v>
      </c>
      <c r="C96" s="1" t="s">
        <v>86</v>
      </c>
      <c r="D96" s="1">
        <v>0</v>
      </c>
      <c r="E96" s="13" t="s">
        <v>118</v>
      </c>
    </row>
    <row r="97" spans="1:5" x14ac:dyDescent="0.25">
      <c r="A97" s="6" t="s">
        <v>89</v>
      </c>
      <c r="B97" s="1" t="s">
        <v>90</v>
      </c>
      <c r="C97" s="1" t="s">
        <v>86</v>
      </c>
      <c r="D97" s="1">
        <v>0</v>
      </c>
      <c r="E97" s="13" t="s">
        <v>118</v>
      </c>
    </row>
    <row r="98" spans="1:5" x14ac:dyDescent="0.25">
      <c r="A98" s="6" t="s">
        <v>91</v>
      </c>
      <c r="B98" s="1" t="s">
        <v>92</v>
      </c>
      <c r="C98" s="1" t="s">
        <v>15</v>
      </c>
      <c r="D98" s="1">
        <v>-2801.12</v>
      </c>
      <c r="E98" s="13" t="s">
        <v>118</v>
      </c>
    </row>
    <row r="99" spans="1:5" x14ac:dyDescent="0.25">
      <c r="A99" s="33" t="s">
        <v>93</v>
      </c>
      <c r="B99" s="33"/>
      <c r="C99" s="33"/>
      <c r="D99" s="33"/>
    </row>
    <row r="100" spans="1:5" ht="31.5" x14ac:dyDescent="0.25">
      <c r="A100" s="6" t="s">
        <v>94</v>
      </c>
      <c r="B100" s="1" t="s">
        <v>14</v>
      </c>
      <c r="C100" s="1" t="s">
        <v>15</v>
      </c>
      <c r="D100" s="1">
        <v>0</v>
      </c>
      <c r="E100" s="13" t="s">
        <v>95</v>
      </c>
    </row>
    <row r="101" spans="1:5" ht="31.5" x14ac:dyDescent="0.25">
      <c r="A101" s="6" t="s">
        <v>96</v>
      </c>
      <c r="B101" s="1" t="s">
        <v>17</v>
      </c>
      <c r="C101" s="1" t="s">
        <v>15</v>
      </c>
      <c r="D101" s="1">
        <v>0</v>
      </c>
      <c r="E101" s="13" t="s">
        <v>95</v>
      </c>
    </row>
    <row r="102" spans="1:5" ht="31.5" x14ac:dyDescent="0.25">
      <c r="A102" s="6" t="s">
        <v>97</v>
      </c>
      <c r="B102" s="1" t="s">
        <v>19</v>
      </c>
      <c r="C102" s="1" t="s">
        <v>15</v>
      </c>
      <c r="D102" s="1">
        <v>0</v>
      </c>
      <c r="E102" s="13" t="s">
        <v>95</v>
      </c>
    </row>
    <row r="103" spans="1:5" ht="31.5" x14ac:dyDescent="0.25">
      <c r="A103" s="6" t="s">
        <v>98</v>
      </c>
      <c r="B103" s="1" t="s">
        <v>43</v>
      </c>
      <c r="C103" s="1" t="s">
        <v>15</v>
      </c>
      <c r="D103" s="1">
        <v>0</v>
      </c>
      <c r="E103" s="13" t="s">
        <v>95</v>
      </c>
    </row>
    <row r="104" spans="1:5" ht="31.5" x14ac:dyDescent="0.25">
      <c r="A104" s="6" t="s">
        <v>99</v>
      </c>
      <c r="B104" s="1" t="s">
        <v>100</v>
      </c>
      <c r="C104" s="1" t="s">
        <v>15</v>
      </c>
      <c r="D104" s="1">
        <v>0</v>
      </c>
      <c r="E104" s="13" t="s">
        <v>95</v>
      </c>
    </row>
    <row r="105" spans="1:5" ht="31.5" x14ac:dyDescent="0.25">
      <c r="A105" s="6" t="s">
        <v>101</v>
      </c>
      <c r="B105" s="1" t="s">
        <v>47</v>
      </c>
      <c r="C105" s="1" t="s">
        <v>15</v>
      </c>
      <c r="D105" s="1">
        <v>0</v>
      </c>
      <c r="E105" s="13" t="s">
        <v>95</v>
      </c>
    </row>
    <row r="106" spans="1:5" x14ac:dyDescent="0.25">
      <c r="A106" s="33" t="s">
        <v>102</v>
      </c>
      <c r="B106" s="33"/>
      <c r="C106" s="33"/>
      <c r="D106" s="33"/>
      <c r="E106" s="7"/>
    </row>
    <row r="107" spans="1:5" ht="31.5" x14ac:dyDescent="0.25">
      <c r="A107" s="6" t="s">
        <v>103</v>
      </c>
      <c r="B107" s="1" t="s">
        <v>85</v>
      </c>
      <c r="C107" s="1" t="s">
        <v>86</v>
      </c>
      <c r="D107" s="1">
        <v>0</v>
      </c>
      <c r="E107" s="13" t="s">
        <v>95</v>
      </c>
    </row>
    <row r="108" spans="1:5" ht="31.5" x14ac:dyDescent="0.25">
      <c r="A108" s="6" t="s">
        <v>104</v>
      </c>
      <c r="B108" s="1" t="s">
        <v>88</v>
      </c>
      <c r="C108" s="1" t="s">
        <v>86</v>
      </c>
      <c r="D108" s="1">
        <v>0</v>
      </c>
      <c r="E108" s="13" t="s">
        <v>95</v>
      </c>
    </row>
    <row r="109" spans="1:5" ht="31.5" x14ac:dyDescent="0.25">
      <c r="A109" s="6" t="s">
        <v>105</v>
      </c>
      <c r="B109" s="1" t="s">
        <v>106</v>
      </c>
      <c r="C109" s="1" t="s">
        <v>86</v>
      </c>
      <c r="D109" s="1">
        <v>0</v>
      </c>
      <c r="E109" s="13" t="s">
        <v>95</v>
      </c>
    </row>
    <row r="110" spans="1:5" ht="31.5" x14ac:dyDescent="0.25">
      <c r="A110" s="6" t="s">
        <v>107</v>
      </c>
      <c r="B110" s="1" t="s">
        <v>92</v>
      </c>
      <c r="C110" s="1" t="s">
        <v>15</v>
      </c>
      <c r="D110" s="1">
        <v>0</v>
      </c>
      <c r="E110" s="13" t="s">
        <v>95</v>
      </c>
    </row>
    <row r="111" spans="1:5" x14ac:dyDescent="0.25">
      <c r="A111" s="33" t="s">
        <v>108</v>
      </c>
      <c r="B111" s="33"/>
      <c r="C111" s="33"/>
      <c r="D111" s="33"/>
    </row>
    <row r="112" spans="1:5" x14ac:dyDescent="0.25">
      <c r="A112" s="6" t="s">
        <v>109</v>
      </c>
      <c r="B112" s="1" t="s">
        <v>110</v>
      </c>
      <c r="C112" s="1" t="s">
        <v>86</v>
      </c>
      <c r="D112" s="1">
        <v>6</v>
      </c>
      <c r="E112" s="13" t="s">
        <v>111</v>
      </c>
    </row>
    <row r="113" spans="1:5" x14ac:dyDescent="0.25">
      <c r="A113" s="6" t="s">
        <v>112</v>
      </c>
      <c r="B113" s="1" t="s">
        <v>113</v>
      </c>
      <c r="C113" s="1" t="s">
        <v>86</v>
      </c>
      <c r="D113" s="1">
        <v>0</v>
      </c>
      <c r="E113" s="13" t="s">
        <v>111</v>
      </c>
    </row>
    <row r="114" spans="1:5" ht="31.5" x14ac:dyDescent="0.25">
      <c r="A114" s="6" t="s">
        <v>114</v>
      </c>
      <c r="B114" s="1" t="s">
        <v>115</v>
      </c>
      <c r="C114" s="1" t="s">
        <v>15</v>
      </c>
      <c r="D114" s="1">
        <v>5600</v>
      </c>
      <c r="E114" s="13" t="s">
        <v>111</v>
      </c>
    </row>
  </sheetData>
  <sheetProtection password="CC29" sheet="1" objects="1" scenarios="1" selectLockedCells="1" selectUnlockedCells="1"/>
  <mergeCells count="9">
    <mergeCell ref="A106:D106"/>
    <mergeCell ref="A111:D111"/>
    <mergeCell ref="E27:E28"/>
    <mergeCell ref="F27:F28"/>
    <mergeCell ref="A2:D2"/>
    <mergeCell ref="A8:D8"/>
    <mergeCell ref="A26:D26"/>
    <mergeCell ref="A94:D94"/>
    <mergeCell ref="A99:D99"/>
  </mergeCells>
  <pageMargins left="0.7" right="0.7" top="0.75" bottom="0.75" header="0.3" footer="0.3"/>
  <pageSetup paperSize="9" scale="52" orientation="portrait" r:id="rId1"/>
  <rowBreaks count="1" manualBreakCount="1">
    <brk id="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2023-03-24T05:38:20Z</dcterms:modified>
</cp:coreProperties>
</file>