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Лист1!$A$1:$D$117</definedName>
  </definedNames>
  <calcPr calcId="162913"/>
</workbook>
</file>

<file path=xl/calcChain.xml><?xml version="1.0" encoding="utf-8"?>
<calcChain xmlns="http://schemas.openxmlformats.org/spreadsheetml/2006/main">
  <c r="D15" i="1" l="1"/>
  <c r="D14" i="1"/>
  <c r="D13" i="1"/>
  <c r="D96" i="1"/>
  <c r="D95" i="1"/>
  <c r="D94" i="1"/>
  <c r="D93" i="1"/>
  <c r="D91" i="1"/>
  <c r="D90" i="1"/>
  <c r="D89" i="1"/>
  <c r="D87" i="1"/>
  <c r="D86" i="1"/>
  <c r="D85" i="1"/>
  <c r="D84" i="1"/>
  <c r="D83" i="1"/>
  <c r="D81" i="1"/>
  <c r="D80" i="1"/>
  <c r="D78" i="1"/>
  <c r="D77" i="1"/>
  <c r="D75" i="1"/>
  <c r="D74" i="1"/>
  <c r="D73" i="1"/>
  <c r="D72" i="1"/>
  <c r="D71" i="1"/>
  <c r="D70" i="1"/>
  <c r="D68" i="1"/>
  <c r="D67" i="1"/>
  <c r="D66" i="1"/>
  <c r="D65" i="1"/>
  <c r="D64" i="1"/>
  <c r="D63" i="1"/>
  <c r="D62" i="1"/>
  <c r="D61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11" i="1"/>
  <c r="D10" i="1"/>
  <c r="D9" i="1"/>
  <c r="E96" i="1" l="1"/>
  <c r="F96" i="1"/>
  <c r="D12" i="1" l="1"/>
  <c r="D16" i="1" s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<sst xmlns="http://schemas.openxmlformats.org/spreadsheetml/2006/main" count="358" uniqueCount="244">
  <si>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</si>
  <si>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</si>
  <si>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</si>
  <si>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</si>
  <si>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</si>
  <si>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</si>
  <si>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</si>
  <si>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</si>
  <si>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</si>
  <si>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</si>
  <si>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</si>
  <si>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</si>
  <si>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</si>
  <si>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</si>
  <si>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</si>
  <si>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</si>
  <si>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</si>
  <si>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</si>
  <si>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</si>
  <si>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</si>
  <si>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</si>
  <si>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</si>
  <si>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</si>
  <si>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</si>
  <si>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</si>
  <si>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</si>
  <si>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</si>
  <si>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</si>
  <si>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</si>
  <si>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</si>
  <si>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</si>
  <si>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</si>
  <si>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</si>
  <si>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</si>
  <si>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</si>
  <si>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</si>
  <si>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</si>
  <si>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</si>
  <si>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</si>
  <si>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</si>
  <si>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</si>
  <si>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</si>
  <si>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</si>
  <si>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</si>
  <si>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</si>
  <si>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</si>
  <si>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</si>
  <si>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</si>
  <si>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</si>
  <si>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</si>
  <si>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</si>
  <si>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</si>
  <si>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</si>
  <si>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</si>
  <si>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</si>
  <si>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</si>
  <si>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</si>
  <si>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</si>
  <si>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</si>
  <si>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</si>
  <si>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</si>
  <si>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</si>
  <si>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</si>
  <si>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</si>
  <si>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</si>
  <si>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</si>
  <si>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</si>
  <si>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</si>
  <si>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</si>
  <si>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</si>
  <si>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</si>
  <si>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</si>
  <si>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</si>
  <si>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</si>
  <si>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</si>
  <si>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</si>
  <si>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</si>
  <si>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</si>
  <si>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</si>
  <si>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</si>
  <si>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</si>
  <si>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</si>
  <si>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Устранение протечек кровли входных козырьков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</si>
  <si>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</si>
  <si>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</si>
  <si>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</si>
  <si>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</si>
  <si>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</si>
  <si>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</si>
  <si>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</si>
  <si>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</si>
  <si>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</si>
  <si>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</si>
  <si>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</si>
  <si>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</si>
  <si>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</si>
  <si>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</si>
  <si>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</si>
  <si>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</si>
  <si>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</si>
  <si>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</si>
  <si>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</si>
  <si>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</si>
  <si>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</si>
  <si>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</si>
  <si>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</si>
  <si>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</si>
  <si>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</si>
  <si>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</si>
  <si>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</si>
  <si>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</si>
  <si>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</si>
  <si>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</si>
  <si>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</si>
  <si>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</si>
  <si>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</si>
  <si>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</si>
  <si>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</si>
  <si>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</si>
  <si>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</si>
  <si>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</si>
  <si>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</si>
  <si>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</si>
  <si>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</si>
  <si>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</si>
  <si>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</si>
  <si>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</si>
  <si>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</si>
  <si>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</si>
  <si>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</si>
  <si>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</si>
  <si>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</si>
  <si>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</si>
  <si>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</si>
  <si>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</si>
  <si>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</si>
  <si>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</si>
  <si>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</si>
  <si>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</si>
  <si>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</si>
  <si>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</si>
  <si>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</si>
  <si>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</si>
  <si>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</si>
  <si>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</si>
  <si>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</si>
  <si>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</si>
  <si>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</si>
  <si>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</si>
  <si>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</si>
  <si>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</si>
  <si>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</si>
  <si>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</si>
  <si>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</si>
  <si>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</si>
  <si>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Ремонт, замена внутридомового электрооборудования общего пользования</t>
  </si>
  <si>
    <t>21.20</t>
  </si>
  <si>
    <t>Ремонт, замена осветительных установок помещений общего пользования</t>
  </si>
  <si>
    <t>21.21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</si>
  <si>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</si>
  <si>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</si>
  <si>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</si>
  <si>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</si>
  <si>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</si>
  <si>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Обследование спец.организациями</t>
  </si>
  <si>
    <t>21.25</t>
  </si>
  <si>
    <t>Содержание систем внутридомового газового оборудования</t>
  </si>
  <si>
    <t>по графику</t>
  </si>
  <si>
    <t>21.26</t>
  </si>
  <si>
    <t>21.27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</si>
  <si>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</si>
  <si>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</si>
  <si>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</si>
  <si>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</si>
  <si>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</si>
  <si>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</si>
  <si>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</si>
  <si>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</si>
  <si>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</si>
  <si>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</si>
  <si>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</si>
  <si>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</si>
  <si>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</si>
  <si>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</si>
  <si>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</si>
  <si>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</si>
  <si>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</si>
  <si>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</si>
  <si>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</si>
  <si>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</si>
  <si>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</si>
  <si>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</si>
  <si>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</si>
  <si>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</si>
  <si>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</si>
  <si>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</si>
  <si>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</si>
  <si>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</si>
  <si>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</si>
  <si>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</si>
  <si>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</si>
  <si>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</si>
  <si>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</si>
  <si>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</si>
  <si>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</si>
  <si>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</si>
  <si>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</si>
  <si>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</si>
  <si>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</si>
  <si>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4 раза в год</t>
  </si>
  <si>
    <t>Ремонт вентиляционных (дымовых) каналов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</si>
  <si>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</si>
  <si>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</si>
  <si>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</si>
  <si>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</si>
  <si>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</si>
  <si>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</si>
  <si>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Измерение, испытание электропроводки</t>
  </si>
  <si>
    <t>Ремонт почтовых ящиков</t>
  </si>
  <si>
    <t>21.28</t>
  </si>
  <si>
    <t>21.29</t>
  </si>
  <si>
    <t>21.30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</si>
  <si>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</si>
  <si>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</si>
  <si>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</si>
  <si>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</si>
  <si>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</si>
  <si>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</si>
  <si>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</si>
  <si>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</si>
  <si>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</si>
  <si>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</si>
  <si>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25.</t>
  </si>
  <si>
    <t>25.2</t>
  </si>
  <si>
    <t>25.6.1</t>
  </si>
  <si>
    <t>25.6.2</t>
  </si>
  <si>
    <t>25.6.3</t>
  </si>
  <si>
    <t>Отчет об исполнении управляющей организацией ООО "ГУК "Привокзальная" договора оказания услуг выполнения работ за 2022 год по дому №24  ул. Интернациональная в  г. Липецке</t>
  </si>
  <si>
    <t>31.03.2023 г.</t>
  </si>
  <si>
    <t>01.01.2025 г.</t>
  </si>
  <si>
    <t>30.04.2022 г.</t>
  </si>
  <si>
    <t>01.01.22-30.04.22</t>
  </si>
  <si>
    <t>01.05.22-31.12.22</t>
  </si>
  <si>
    <t>не обслужив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</si>
</sst>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8;&#1085;&#1090;&#1077;&#1088;&#1085;&#1072;&#1094;&#1080;&#1086;&#1085;&#1072;&#1083;&#1100;&#1085;&#1072;&#1103;,%20&#1076;.24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1650.15</v>
          </cell>
        </row>
        <row r="24">
          <cell r="D24">
            <v>-16454.960624032989</v>
          </cell>
        </row>
        <row r="25">
          <cell r="D25">
            <v>8202.3700000000008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4">
          <cell r="GH124">
            <v>14786.941506200836</v>
          </cell>
        </row>
        <row r="125">
          <cell r="GH125">
            <v>14908.527287720732</v>
          </cell>
        </row>
        <row r="126">
          <cell r="GH126">
            <v>3555.3671711566794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tabSelected="1" view="pageBreakPreview" zoomScale="90" zoomScaleNormal="80" zoomScaleSheetLayoutView="90" workbookViewId="0">
      <selection activeCell="N9" sqref="N9"/>
    </sheetView>
  </sheetViews>
  <sheetFormatPr defaultRowHeight="15.75" x14ac:dyDescent="0.25"/>
  <cols>
    <col min="1" max="1" width="9.140625" style="11"/>
    <col min="2" max="2" width="62.42578125" style="15" customWidth="1"/>
    <col min="3" max="3" width="24.28515625" style="15" customWidth="1"/>
    <col min="4" max="4" width="62.7109375" style="15" customWidth="1"/>
    <col min="5" max="5" width="21.140625" style="15" hidden="1" customWidth="1"/>
    <col min="6" max="6" width="17.85546875" style="15" hidden="1" customWidth="1"/>
    <col min="7" max="12" width="9.140625" style="15" hidden="1" customWidth="1"/>
    <col min="13" max="14" width="9.140625" style="15" customWidth="1"/>
    <col min="15" max="22" width="9.140625" style="15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5" t="s">
        <v>0</v>
      </c>
    </row>
    <row r="2" spans="1:22" s="5" customFormat="1" ht="33.75" customHeight="1" x14ac:dyDescent="0.25">
      <c r="A2" s="36" t="s">
        <v>237</v>
      </c>
      <c r="B2" s="36"/>
      <c r="C2" s="36"/>
      <c r="D2" s="36"/>
      <c r="E2" s="15">
        <v>649.29999999999995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238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239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240</v>
      </c>
    </row>
    <row r="8" spans="1:22" ht="42.75" customHeight="1" x14ac:dyDescent="0.25">
      <c r="A8" s="34" t="s">
        <v>12</v>
      </c>
      <c r="B8" s="34"/>
      <c r="C8" s="34"/>
      <c r="D8" s="34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1650.15</v>
      </c>
    </row>
    <row r="10" spans="1:22" x14ac:dyDescent="0.25">
      <c r="A10" s="6" t="s">
        <v>16</v>
      </c>
      <c r="B10" s="1" t="s">
        <v>17</v>
      </c>
      <c r="C10" s="1" t="s">
        <v>15</v>
      </c>
      <c r="D10" s="12">
        <f>[1]Лист1!$D$24</f>
        <v>-16454.960624032989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2">
        <f>[1]Лист1!$D$25</f>
        <v>8202.3700000000008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33250.835965078244</v>
      </c>
    </row>
    <row r="13" spans="1:22" x14ac:dyDescent="0.25">
      <c r="A13" s="6" t="s">
        <v>22</v>
      </c>
      <c r="B13" s="13" t="s">
        <v>23</v>
      </c>
      <c r="C13" s="1" t="s">
        <v>15</v>
      </c>
      <c r="D13" s="10">
        <f>'[2]ГУК 2021'!$GH$125</f>
        <v>14908.527287720732</v>
      </c>
    </row>
    <row r="14" spans="1:22" x14ac:dyDescent="0.25">
      <c r="A14" s="6" t="s">
        <v>24</v>
      </c>
      <c r="B14" s="13" t="s">
        <v>25</v>
      </c>
      <c r="C14" s="1" t="s">
        <v>15</v>
      </c>
      <c r="D14" s="10">
        <f>'[2]ГУК 2021'!$GH$124</f>
        <v>14786.941506200836</v>
      </c>
    </row>
    <row r="15" spans="1:22" x14ac:dyDescent="0.25">
      <c r="A15" s="6" t="s">
        <v>26</v>
      </c>
      <c r="B15" s="13" t="s">
        <v>27</v>
      </c>
      <c r="C15" s="1" t="s">
        <v>15</v>
      </c>
      <c r="D15" s="10">
        <f>'[2]ГУК 2021'!$GH$126</f>
        <v>3555.3671711566794</v>
      </c>
    </row>
    <row r="16" spans="1:22" x14ac:dyDescent="0.25">
      <c r="A16" s="13"/>
      <c r="B16" s="13" t="s">
        <v>28</v>
      </c>
      <c r="C16" s="13" t="s">
        <v>15</v>
      </c>
      <c r="D16" s="14">
        <f>D17</f>
        <v>34576.36</v>
      </c>
      <c r="E16" s="15">
        <v>31576.36</v>
      </c>
      <c r="F16" s="9">
        <f>D16-E16</f>
        <v>3000</v>
      </c>
    </row>
    <row r="17" spans="1:22" ht="31.5" x14ac:dyDescent="0.25">
      <c r="A17" s="13" t="s">
        <v>29</v>
      </c>
      <c r="B17" s="13" t="s">
        <v>30</v>
      </c>
      <c r="C17" s="13" t="s">
        <v>15</v>
      </c>
      <c r="D17" s="14">
        <v>34576.36</v>
      </c>
    </row>
    <row r="18" spans="1:22" ht="31.5" x14ac:dyDescent="0.25">
      <c r="A18" s="13" t="s">
        <v>31</v>
      </c>
      <c r="B18" s="13" t="s">
        <v>32</v>
      </c>
      <c r="C18" s="13" t="s">
        <v>15</v>
      </c>
      <c r="D18" s="14">
        <v>0</v>
      </c>
    </row>
    <row r="19" spans="1:22" x14ac:dyDescent="0.25">
      <c r="A19" s="13" t="s">
        <v>33</v>
      </c>
      <c r="B19" s="13" t="s">
        <v>34</v>
      </c>
      <c r="C19" s="13" t="s">
        <v>15</v>
      </c>
      <c r="D19" s="14">
        <v>0</v>
      </c>
    </row>
    <row r="20" spans="1:22" x14ac:dyDescent="0.25">
      <c r="A20" s="13" t="s">
        <v>35</v>
      </c>
      <c r="B20" s="13" t="s">
        <v>36</v>
      </c>
      <c r="C20" s="13" t="s">
        <v>15</v>
      </c>
      <c r="D20" s="14">
        <v>0</v>
      </c>
    </row>
    <row r="21" spans="1:22" x14ac:dyDescent="0.25">
      <c r="A21" s="13" t="s">
        <v>37</v>
      </c>
      <c r="B21" s="13" t="s">
        <v>38</v>
      </c>
      <c r="C21" s="13" t="s">
        <v>15</v>
      </c>
      <c r="D21" s="14">
        <v>0</v>
      </c>
    </row>
    <row r="22" spans="1:22" x14ac:dyDescent="0.25">
      <c r="A22" s="13" t="s">
        <v>39</v>
      </c>
      <c r="B22" s="13" t="s">
        <v>40</v>
      </c>
      <c r="C22" s="13" t="s">
        <v>15</v>
      </c>
      <c r="D22" s="14">
        <f>D16+D10+D9</f>
        <v>19771.549375967013</v>
      </c>
    </row>
    <row r="23" spans="1:22" x14ac:dyDescent="0.25">
      <c r="A23" s="13" t="s">
        <v>41</v>
      </c>
      <c r="B23" s="13" t="s">
        <v>42</v>
      </c>
      <c r="C23" s="13" t="s">
        <v>15</v>
      </c>
      <c r="D23" s="14">
        <v>1650.15</v>
      </c>
    </row>
    <row r="24" spans="1:22" x14ac:dyDescent="0.25">
      <c r="A24" s="13" t="s">
        <v>43</v>
      </c>
      <c r="B24" s="13" t="s">
        <v>44</v>
      </c>
      <c r="C24" s="13" t="s">
        <v>15</v>
      </c>
      <c r="D24" s="14">
        <f>D22-D96</f>
        <v>-13479.286589111245</v>
      </c>
    </row>
    <row r="25" spans="1:22" x14ac:dyDescent="0.25">
      <c r="A25" s="13" t="s">
        <v>45</v>
      </c>
      <c r="B25" s="13" t="s">
        <v>46</v>
      </c>
      <c r="C25" s="13" t="s">
        <v>15</v>
      </c>
      <c r="D25" s="12">
        <v>6042.44</v>
      </c>
      <c r="E25" s="9">
        <f>D25+F16</f>
        <v>9042.4399999999987</v>
      </c>
    </row>
    <row r="26" spans="1:22" ht="35.25" customHeight="1" x14ac:dyDescent="0.25">
      <c r="A26" s="34" t="s">
        <v>47</v>
      </c>
      <c r="B26" s="34"/>
      <c r="C26" s="34"/>
      <c r="D26" s="34"/>
      <c r="F26" s="15" t="s">
        <v>243</v>
      </c>
    </row>
    <row r="27" spans="1:22" s="5" customFormat="1" ht="31.5" customHeight="1" x14ac:dyDescent="0.25">
      <c r="A27" s="16" t="s">
        <v>1</v>
      </c>
      <c r="B27" s="3" t="s">
        <v>49</v>
      </c>
      <c r="C27" s="3" t="s">
        <v>128</v>
      </c>
      <c r="D27" s="18" t="s">
        <v>129</v>
      </c>
      <c r="E27" s="35" t="s">
        <v>241</v>
      </c>
      <c r="F27" s="35" t="s">
        <v>242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6" t="s">
        <v>130</v>
      </c>
      <c r="B28" s="19" t="s">
        <v>131</v>
      </c>
      <c r="C28" s="1" t="s">
        <v>7</v>
      </c>
      <c r="D28" s="20" t="s">
        <v>7</v>
      </c>
      <c r="E28" s="35"/>
      <c r="F28" s="35"/>
    </row>
    <row r="29" spans="1:22" x14ac:dyDescent="0.25">
      <c r="A29" s="6" t="s">
        <v>48</v>
      </c>
      <c r="B29" s="21" t="s">
        <v>132</v>
      </c>
      <c r="C29" s="22" t="s">
        <v>133</v>
      </c>
      <c r="D29" s="23">
        <f>E29*E$2*4</f>
        <v>89.548598311228773</v>
      </c>
      <c r="E29" s="24">
        <v>3.4478899703999991E-2</v>
      </c>
      <c r="F29" s="24"/>
    </row>
    <row r="30" spans="1:22" x14ac:dyDescent="0.25">
      <c r="A30" s="6" t="s">
        <v>55</v>
      </c>
      <c r="B30" s="21" t="s">
        <v>77</v>
      </c>
      <c r="C30" s="22" t="s">
        <v>133</v>
      </c>
      <c r="D30" s="23">
        <f t="shared" ref="D30:D58" si="0">E30*E$2*4</f>
        <v>60.395399897827197</v>
      </c>
      <c r="E30" s="24">
        <v>2.3254042775999999E-2</v>
      </c>
      <c r="F30" s="24"/>
    </row>
    <row r="31" spans="1:22" x14ac:dyDescent="0.25">
      <c r="A31" s="6" t="s">
        <v>62</v>
      </c>
      <c r="B31" s="21" t="s">
        <v>82</v>
      </c>
      <c r="C31" s="22" t="s">
        <v>133</v>
      </c>
      <c r="D31" s="23">
        <f t="shared" si="0"/>
        <v>100.09806381989999</v>
      </c>
      <c r="E31" s="24">
        <v>3.854076075E-2</v>
      </c>
      <c r="F31" s="24"/>
    </row>
    <row r="32" spans="1:22" x14ac:dyDescent="0.25">
      <c r="A32" s="6" t="s">
        <v>121</v>
      </c>
      <c r="B32" s="21" t="s">
        <v>134</v>
      </c>
      <c r="C32" s="22" t="s">
        <v>133</v>
      </c>
      <c r="D32" s="23">
        <f t="shared" si="0"/>
        <v>167.72373545799354</v>
      </c>
      <c r="E32" s="24">
        <v>6.4578675287999987E-2</v>
      </c>
      <c r="F32" s="24"/>
    </row>
    <row r="33" spans="1:22" s="5" customFormat="1" x14ac:dyDescent="0.25">
      <c r="A33" s="6" t="s">
        <v>123</v>
      </c>
      <c r="B33" s="21" t="s">
        <v>83</v>
      </c>
      <c r="C33" s="22" t="s">
        <v>133</v>
      </c>
      <c r="D33" s="23">
        <f t="shared" si="0"/>
        <v>1835.2530285439761</v>
      </c>
      <c r="E33" s="24">
        <v>0.70662753293699998</v>
      </c>
      <c r="F33" s="2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125</v>
      </c>
      <c r="B34" s="21" t="s">
        <v>135</v>
      </c>
      <c r="C34" s="22" t="s">
        <v>133</v>
      </c>
      <c r="D34" s="23">
        <f t="shared" si="0"/>
        <v>253.24520007119273</v>
      </c>
      <c r="E34" s="24">
        <v>9.7507007573999979E-2</v>
      </c>
      <c r="F34" s="24"/>
    </row>
    <row r="35" spans="1:22" x14ac:dyDescent="0.25">
      <c r="A35" s="6" t="s">
        <v>65</v>
      </c>
      <c r="B35" s="21" t="s">
        <v>80</v>
      </c>
      <c r="C35" s="22" t="s">
        <v>133</v>
      </c>
      <c r="D35" s="23">
        <f t="shared" si="0"/>
        <v>309.33203113503293</v>
      </c>
      <c r="E35" s="24">
        <v>0.11910212195249999</v>
      </c>
      <c r="F35" s="24"/>
    </row>
    <row r="36" spans="1:22" x14ac:dyDescent="0.25">
      <c r="A36" s="6" t="s">
        <v>67</v>
      </c>
      <c r="B36" s="21" t="s">
        <v>81</v>
      </c>
      <c r="C36" s="22" t="s">
        <v>133</v>
      </c>
      <c r="D36" s="23">
        <f t="shared" si="0"/>
        <v>540.21329277365214</v>
      </c>
      <c r="E36" s="24">
        <v>0.20799834158849997</v>
      </c>
      <c r="F36" s="24"/>
    </row>
    <row r="37" spans="1:22" ht="31.5" x14ac:dyDescent="0.25">
      <c r="A37" s="6" t="s">
        <v>68</v>
      </c>
      <c r="B37" s="21" t="s">
        <v>136</v>
      </c>
      <c r="C37" s="22" t="s">
        <v>133</v>
      </c>
      <c r="D37" s="23">
        <f t="shared" si="0"/>
        <v>2.4226632837569997</v>
      </c>
      <c r="E37" s="24">
        <v>9.3279812249999993E-4</v>
      </c>
      <c r="F37" s="24"/>
    </row>
    <row r="38" spans="1:22" x14ac:dyDescent="0.25">
      <c r="A38" s="6" t="s">
        <v>127</v>
      </c>
      <c r="B38" s="21" t="s">
        <v>137</v>
      </c>
      <c r="C38" s="22" t="s">
        <v>133</v>
      </c>
      <c r="D38" s="23">
        <f t="shared" si="0"/>
        <v>416.63425415681155</v>
      </c>
      <c r="E38" s="24">
        <v>0.16041670035299999</v>
      </c>
      <c r="F38" s="24"/>
    </row>
    <row r="39" spans="1:22" x14ac:dyDescent="0.25">
      <c r="A39" s="6" t="s">
        <v>139</v>
      </c>
      <c r="B39" s="21" t="s">
        <v>138</v>
      </c>
      <c r="C39" s="22" t="s">
        <v>133</v>
      </c>
      <c r="D39" s="23">
        <f t="shared" si="0"/>
        <v>1015.0146768858654</v>
      </c>
      <c r="E39" s="24">
        <v>0.3908111338695</v>
      </c>
      <c r="F39" s="24"/>
    </row>
    <row r="40" spans="1:22" ht="31.5" x14ac:dyDescent="0.25">
      <c r="A40" s="6" t="s">
        <v>141</v>
      </c>
      <c r="B40" s="21" t="s">
        <v>140</v>
      </c>
      <c r="C40" s="22" t="s">
        <v>133</v>
      </c>
      <c r="D40" s="23">
        <f t="shared" si="0"/>
        <v>12.905396749881596</v>
      </c>
      <c r="E40" s="24">
        <v>4.9689653279999992E-3</v>
      </c>
      <c r="F40" s="24"/>
    </row>
    <row r="41" spans="1:22" ht="31.5" x14ac:dyDescent="0.25">
      <c r="A41" s="6" t="s">
        <v>143</v>
      </c>
      <c r="B41" s="21" t="s">
        <v>142</v>
      </c>
      <c r="C41" s="22" t="s">
        <v>133</v>
      </c>
      <c r="D41" s="23">
        <f t="shared" si="0"/>
        <v>46.616683808531391</v>
      </c>
      <c r="E41" s="24">
        <v>1.7948823274499998E-2</v>
      </c>
      <c r="F41" s="24"/>
    </row>
    <row r="42" spans="1:22" ht="31.5" x14ac:dyDescent="0.25">
      <c r="A42" s="6" t="s">
        <v>145</v>
      </c>
      <c r="B42" s="21" t="s">
        <v>144</v>
      </c>
      <c r="C42" s="22" t="s">
        <v>133</v>
      </c>
      <c r="D42" s="23">
        <f t="shared" si="0"/>
        <v>279.70010285118832</v>
      </c>
      <c r="E42" s="24">
        <v>0.10769293964699998</v>
      </c>
      <c r="F42" s="24"/>
    </row>
    <row r="43" spans="1:22" x14ac:dyDescent="0.25">
      <c r="A43" s="6" t="s">
        <v>147</v>
      </c>
      <c r="B43" s="21" t="s">
        <v>146</v>
      </c>
      <c r="C43" s="22" t="s">
        <v>133</v>
      </c>
      <c r="D43" s="23">
        <f t="shared" si="0"/>
        <v>506.48749874923129</v>
      </c>
      <c r="E43" s="24">
        <v>0.19501289802449998</v>
      </c>
      <c r="F43" s="24"/>
    </row>
    <row r="44" spans="1:22" x14ac:dyDescent="0.25">
      <c r="A44" s="6" t="s">
        <v>149</v>
      </c>
      <c r="B44" s="21" t="s">
        <v>148</v>
      </c>
      <c r="C44" s="22" t="s">
        <v>133</v>
      </c>
      <c r="D44" s="23">
        <f t="shared" si="0"/>
        <v>1128.7202745989632</v>
      </c>
      <c r="E44" s="24">
        <v>0.43459120383449995</v>
      </c>
      <c r="F44" s="24"/>
    </row>
    <row r="45" spans="1:22" x14ac:dyDescent="0.25">
      <c r="A45" s="6" t="s">
        <v>151</v>
      </c>
      <c r="B45" s="21" t="s">
        <v>118</v>
      </c>
      <c r="C45" s="22" t="s">
        <v>133</v>
      </c>
      <c r="D45" s="23">
        <f t="shared" si="0"/>
        <v>510.29412656754175</v>
      </c>
      <c r="E45" s="24">
        <v>0.19647856405649999</v>
      </c>
      <c r="F45" s="24"/>
    </row>
    <row r="46" spans="1:22" ht="31.5" x14ac:dyDescent="0.25">
      <c r="A46" s="6" t="s">
        <v>152</v>
      </c>
      <c r="B46" s="21" t="s">
        <v>216</v>
      </c>
      <c r="C46" s="22" t="s">
        <v>133</v>
      </c>
      <c r="D46" s="23">
        <f t="shared" si="0"/>
        <v>14.2661501392014</v>
      </c>
      <c r="E46" s="24">
        <v>5.4928962495000002E-3</v>
      </c>
      <c r="F46" s="24"/>
    </row>
    <row r="47" spans="1:22" x14ac:dyDescent="0.25">
      <c r="A47" s="6" t="s">
        <v>154</v>
      </c>
      <c r="B47" s="21" t="s">
        <v>150</v>
      </c>
      <c r="C47" s="22" t="s">
        <v>133</v>
      </c>
      <c r="D47" s="23">
        <f t="shared" si="0"/>
        <v>122.36045349207659</v>
      </c>
      <c r="E47" s="24">
        <v>4.7112449365499999E-2</v>
      </c>
      <c r="F47" s="24"/>
    </row>
    <row r="48" spans="1:22" x14ac:dyDescent="0.25">
      <c r="A48" s="6" t="s">
        <v>156</v>
      </c>
      <c r="B48" s="21" t="s">
        <v>79</v>
      </c>
      <c r="C48" s="22" t="s">
        <v>133</v>
      </c>
      <c r="D48" s="23">
        <f t="shared" si="0"/>
        <v>2158.331860443609</v>
      </c>
      <c r="E48" s="24">
        <v>0.83102258603250001</v>
      </c>
      <c r="F48" s="24"/>
    </row>
    <row r="49" spans="1:22" ht="31.5" x14ac:dyDescent="0.25">
      <c r="A49" s="6" t="s">
        <v>158</v>
      </c>
      <c r="B49" s="21" t="s">
        <v>153</v>
      </c>
      <c r="C49" s="22" t="s">
        <v>133</v>
      </c>
      <c r="D49" s="23">
        <f t="shared" si="0"/>
        <v>209.42545926331016</v>
      </c>
      <c r="E49" s="24">
        <v>8.0635091353499985E-2</v>
      </c>
      <c r="F49" s="24"/>
    </row>
    <row r="50" spans="1:22" ht="31.5" x14ac:dyDescent="0.25">
      <c r="A50" s="6" t="s">
        <v>159</v>
      </c>
      <c r="B50" s="21" t="s">
        <v>155</v>
      </c>
      <c r="C50" s="22" t="s">
        <v>133</v>
      </c>
      <c r="D50" s="23">
        <f t="shared" si="0"/>
        <v>166.5486712305426</v>
      </c>
      <c r="E50" s="24">
        <v>6.4126240270499998E-2</v>
      </c>
      <c r="F50" s="24"/>
    </row>
    <row r="51" spans="1:22" ht="31.5" x14ac:dyDescent="0.25">
      <c r="A51" s="6" t="s">
        <v>161</v>
      </c>
      <c r="B51" s="21" t="s">
        <v>157</v>
      </c>
      <c r="C51" s="22" t="s">
        <v>133</v>
      </c>
      <c r="D51" s="23">
        <f t="shared" si="0"/>
        <v>322.35348361108254</v>
      </c>
      <c r="E51" s="24">
        <v>0.12411577222049998</v>
      </c>
      <c r="F51" s="24"/>
    </row>
    <row r="52" spans="1:22" x14ac:dyDescent="0.25">
      <c r="A52" s="6" t="s">
        <v>163</v>
      </c>
      <c r="B52" s="21" t="s">
        <v>217</v>
      </c>
      <c r="C52" s="22" t="s">
        <v>61</v>
      </c>
      <c r="D52" s="23">
        <f t="shared" si="0"/>
        <v>764.88267166912919</v>
      </c>
      <c r="E52" s="24">
        <v>0.29450279981100003</v>
      </c>
      <c r="F52" s="24"/>
    </row>
    <row r="53" spans="1:22" x14ac:dyDescent="0.25">
      <c r="A53" s="6" t="s">
        <v>165</v>
      </c>
      <c r="B53" s="21" t="s">
        <v>78</v>
      </c>
      <c r="C53" s="22" t="s">
        <v>133</v>
      </c>
      <c r="D53" s="23">
        <f t="shared" si="0"/>
        <v>289.28050304635673</v>
      </c>
      <c r="E53" s="24">
        <v>0.11138168144399999</v>
      </c>
      <c r="F53" s="24"/>
    </row>
    <row r="54" spans="1:22" x14ac:dyDescent="0.25">
      <c r="A54" s="6" t="s">
        <v>168</v>
      </c>
      <c r="B54" s="21" t="s">
        <v>160</v>
      </c>
      <c r="C54" s="22" t="s">
        <v>133</v>
      </c>
      <c r="D54" s="23">
        <f t="shared" si="0"/>
        <v>65.533767173915379</v>
      </c>
      <c r="E54" s="24">
        <v>2.5232468494499994E-2</v>
      </c>
      <c r="F54" s="24"/>
    </row>
    <row r="55" spans="1:22" ht="31.5" x14ac:dyDescent="0.25">
      <c r="A55" s="6" t="s">
        <v>169</v>
      </c>
      <c r="B55" s="21" t="s">
        <v>162</v>
      </c>
      <c r="C55" s="22" t="s">
        <v>133</v>
      </c>
      <c r="D55" s="23">
        <f t="shared" si="0"/>
        <v>837.36237405419922</v>
      </c>
      <c r="E55" s="24">
        <v>0.32240966196449994</v>
      </c>
      <c r="F55" s="24"/>
    </row>
    <row r="56" spans="1:22" x14ac:dyDescent="0.25">
      <c r="A56" s="6" t="s">
        <v>219</v>
      </c>
      <c r="B56" s="21" t="s">
        <v>218</v>
      </c>
      <c r="C56" s="22" t="s">
        <v>133</v>
      </c>
      <c r="D56" s="23">
        <f t="shared" si="0"/>
        <v>733.94221507274028</v>
      </c>
      <c r="E56" s="24">
        <v>0.28258979480699997</v>
      </c>
      <c r="F56" s="24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x14ac:dyDescent="0.25">
      <c r="A57" s="6" t="s">
        <v>220</v>
      </c>
      <c r="B57" s="21" t="s">
        <v>164</v>
      </c>
      <c r="C57" s="22" t="s">
        <v>133</v>
      </c>
      <c r="D57" s="23">
        <f t="shared" si="0"/>
        <v>203.09752079399999</v>
      </c>
      <c r="E57" s="24">
        <v>7.8198644999999997E-2</v>
      </c>
      <c r="F57" s="24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x14ac:dyDescent="0.25">
      <c r="A58" s="6" t="s">
        <v>221</v>
      </c>
      <c r="B58" s="21" t="s">
        <v>166</v>
      </c>
      <c r="C58" s="22" t="s">
        <v>167</v>
      </c>
      <c r="D58" s="23">
        <f t="shared" si="0"/>
        <v>1378.9770397213301</v>
      </c>
      <c r="E58" s="24">
        <v>0.53094757420350003</v>
      </c>
      <c r="F58" s="24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x14ac:dyDescent="0.25">
      <c r="A59" s="16" t="s">
        <v>170</v>
      </c>
      <c r="B59" s="25" t="s">
        <v>171</v>
      </c>
      <c r="C59" s="1" t="s">
        <v>7</v>
      </c>
      <c r="D59" s="20" t="s">
        <v>7</v>
      </c>
      <c r="E59" s="24"/>
      <c r="F59" s="24"/>
    </row>
    <row r="60" spans="1:22" ht="31.5" x14ac:dyDescent="0.25">
      <c r="A60" s="6" t="s">
        <v>172</v>
      </c>
      <c r="B60" s="21" t="s">
        <v>173</v>
      </c>
      <c r="C60" s="1" t="s">
        <v>7</v>
      </c>
      <c r="D60" s="20" t="s">
        <v>7</v>
      </c>
      <c r="E60" s="24"/>
      <c r="F60" s="24"/>
    </row>
    <row r="61" spans="1:22" ht="31.5" x14ac:dyDescent="0.25">
      <c r="A61" s="6" t="s">
        <v>174</v>
      </c>
      <c r="B61" s="21" t="s">
        <v>72</v>
      </c>
      <c r="C61" s="26" t="s">
        <v>175</v>
      </c>
      <c r="D61" s="23">
        <f t="shared" ref="D61:D68" si="1">E61*E$2*4</f>
        <v>461.32151151779993</v>
      </c>
      <c r="E61" s="24">
        <v>0.17762263649999999</v>
      </c>
      <c r="F61" s="24"/>
    </row>
    <row r="62" spans="1:22" s="5" customFormat="1" ht="31.5" x14ac:dyDescent="0.25">
      <c r="A62" s="6" t="s">
        <v>176</v>
      </c>
      <c r="B62" s="21" t="s">
        <v>177</v>
      </c>
      <c r="C62" s="26" t="s">
        <v>74</v>
      </c>
      <c r="D62" s="23">
        <f t="shared" si="1"/>
        <v>873.31933941419993</v>
      </c>
      <c r="E62" s="24">
        <v>0.33625417349999998</v>
      </c>
      <c r="F62" s="2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x14ac:dyDescent="0.25">
      <c r="A63" s="6" t="s">
        <v>178</v>
      </c>
      <c r="B63" s="21" t="s">
        <v>179</v>
      </c>
      <c r="C63" s="26" t="s">
        <v>59</v>
      </c>
      <c r="D63" s="23">
        <f t="shared" si="1"/>
        <v>223.40727287339996</v>
      </c>
      <c r="E63" s="24">
        <v>8.6018509499999993E-2</v>
      </c>
      <c r="F63" s="24"/>
    </row>
    <row r="64" spans="1:22" x14ac:dyDescent="0.25">
      <c r="A64" s="6" t="s">
        <v>180</v>
      </c>
      <c r="B64" s="21" t="s">
        <v>75</v>
      </c>
      <c r="C64" s="26" t="s">
        <v>59</v>
      </c>
      <c r="D64" s="23">
        <f t="shared" si="1"/>
        <v>458.4201183635999</v>
      </c>
      <c r="E64" s="24">
        <v>0.17650551299999998</v>
      </c>
      <c r="F64" s="24"/>
    </row>
    <row r="65" spans="1:22" x14ac:dyDescent="0.25">
      <c r="A65" s="6" t="s">
        <v>181</v>
      </c>
      <c r="B65" s="21" t="s">
        <v>119</v>
      </c>
      <c r="C65" s="26" t="s">
        <v>133</v>
      </c>
      <c r="D65" s="23">
        <f t="shared" si="1"/>
        <v>118.95711932219999</v>
      </c>
      <c r="E65" s="24">
        <v>4.5802063499999997E-2</v>
      </c>
      <c r="F65" s="24"/>
    </row>
    <row r="66" spans="1:22" ht="31.5" x14ac:dyDescent="0.25">
      <c r="A66" s="6" t="s">
        <v>182</v>
      </c>
      <c r="B66" s="21" t="s">
        <v>183</v>
      </c>
      <c r="C66" s="26" t="s">
        <v>133</v>
      </c>
      <c r="D66" s="23">
        <f t="shared" si="1"/>
        <v>626.70092130719991</v>
      </c>
      <c r="E66" s="24">
        <v>0.24129867599999996</v>
      </c>
      <c r="F66" s="24"/>
    </row>
    <row r="67" spans="1:22" x14ac:dyDescent="0.25">
      <c r="A67" s="6" t="s">
        <v>184</v>
      </c>
      <c r="B67" s="21" t="s">
        <v>185</v>
      </c>
      <c r="C67" s="26" t="s">
        <v>73</v>
      </c>
      <c r="D67" s="23">
        <f t="shared" si="1"/>
        <v>127.66129878479997</v>
      </c>
      <c r="E67" s="24">
        <v>4.9153433999999989E-2</v>
      </c>
      <c r="F67" s="24"/>
    </row>
    <row r="68" spans="1:22" s="5" customFormat="1" ht="28.5" customHeight="1" x14ac:dyDescent="0.25">
      <c r="A68" s="6" t="s">
        <v>186</v>
      </c>
      <c r="B68" s="21" t="s">
        <v>187</v>
      </c>
      <c r="C68" s="26" t="s">
        <v>69</v>
      </c>
      <c r="D68" s="23">
        <f t="shared" si="1"/>
        <v>98.647367242800001</v>
      </c>
      <c r="E68" s="24">
        <v>3.7982199000000001E-2</v>
      </c>
      <c r="F68" s="2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31.5" x14ac:dyDescent="0.25">
      <c r="A69" s="6" t="s">
        <v>56</v>
      </c>
      <c r="B69" s="21" t="s">
        <v>188</v>
      </c>
      <c r="C69" s="1" t="s">
        <v>7</v>
      </c>
      <c r="D69" s="20" t="s">
        <v>7</v>
      </c>
      <c r="E69" s="24"/>
      <c r="F69" s="24"/>
    </row>
    <row r="70" spans="1:22" x14ac:dyDescent="0.25">
      <c r="A70" s="6" t="s">
        <v>189</v>
      </c>
      <c r="B70" s="21" t="s">
        <v>190</v>
      </c>
      <c r="C70" s="26" t="s">
        <v>74</v>
      </c>
      <c r="D70" s="23">
        <f t="shared" ref="D70:D75" si="2">E70*E$2*4</f>
        <v>777.57336532559987</v>
      </c>
      <c r="E70" s="24">
        <v>0.29938909799999996</v>
      </c>
      <c r="F70" s="24"/>
    </row>
    <row r="71" spans="1:22" x14ac:dyDescent="0.25">
      <c r="A71" s="6" t="s">
        <v>191</v>
      </c>
      <c r="B71" s="21" t="s">
        <v>192</v>
      </c>
      <c r="C71" s="26" t="s">
        <v>74</v>
      </c>
      <c r="D71" s="23">
        <f t="shared" si="2"/>
        <v>1862.6944049963997</v>
      </c>
      <c r="E71" s="24">
        <v>0.71719328699999996</v>
      </c>
      <c r="F71" s="24"/>
    </row>
    <row r="72" spans="1:22" x14ac:dyDescent="0.25">
      <c r="A72" s="6" t="s">
        <v>193</v>
      </c>
      <c r="B72" s="21" t="s">
        <v>76</v>
      </c>
      <c r="C72" s="26" t="s">
        <v>194</v>
      </c>
      <c r="D72" s="23">
        <f t="shared" si="2"/>
        <v>165.3794097894</v>
      </c>
      <c r="E72" s="24">
        <v>6.3676039500000003E-2</v>
      </c>
      <c r="F72" s="24"/>
    </row>
    <row r="73" spans="1:22" x14ac:dyDescent="0.25">
      <c r="A73" s="6" t="s">
        <v>195</v>
      </c>
      <c r="B73" s="21" t="s">
        <v>196</v>
      </c>
      <c r="C73" s="26" t="s">
        <v>73</v>
      </c>
      <c r="D73" s="23">
        <f t="shared" si="2"/>
        <v>69.633435700799993</v>
      </c>
      <c r="E73" s="24">
        <v>2.6810964E-2</v>
      </c>
      <c r="F73" s="24"/>
    </row>
    <row r="74" spans="1:22" s="5" customFormat="1" x14ac:dyDescent="0.25">
      <c r="A74" s="6" t="s">
        <v>197</v>
      </c>
      <c r="B74" s="21" t="s">
        <v>198</v>
      </c>
      <c r="C74" s="26" t="s">
        <v>58</v>
      </c>
      <c r="D74" s="23">
        <f t="shared" si="2"/>
        <v>823.99565579279977</v>
      </c>
      <c r="E74" s="24">
        <v>0.31726307399999992</v>
      </c>
      <c r="F74" s="2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x14ac:dyDescent="0.25">
      <c r="A75" s="6" t="s">
        <v>199</v>
      </c>
      <c r="B75" s="21" t="s">
        <v>200</v>
      </c>
      <c r="C75" s="26" t="s">
        <v>74</v>
      </c>
      <c r="D75" s="23">
        <f t="shared" si="2"/>
        <v>34.816717850399996</v>
      </c>
      <c r="E75" s="24">
        <v>1.3405482E-2</v>
      </c>
      <c r="F75" s="24"/>
    </row>
    <row r="76" spans="1:22" x14ac:dyDescent="0.25">
      <c r="A76" s="16" t="s">
        <v>201</v>
      </c>
      <c r="B76" s="25" t="s">
        <v>202</v>
      </c>
      <c r="C76" s="1" t="s">
        <v>7</v>
      </c>
      <c r="D76" s="20" t="s">
        <v>7</v>
      </c>
      <c r="E76" s="24"/>
      <c r="F76" s="24"/>
    </row>
    <row r="77" spans="1:22" x14ac:dyDescent="0.25">
      <c r="A77" s="6" t="s">
        <v>50</v>
      </c>
      <c r="B77" s="32" t="s">
        <v>71</v>
      </c>
      <c r="C77" s="1" t="s">
        <v>209</v>
      </c>
      <c r="D77" s="23">
        <f t="shared" ref="D77:D78" si="3">E77*E$2*4</f>
        <v>91.968360201831587</v>
      </c>
      <c r="E77" s="24">
        <v>3.5410580702999996E-2</v>
      </c>
      <c r="F77" s="24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1:22" x14ac:dyDescent="0.25">
      <c r="A78" s="6" t="s">
        <v>203</v>
      </c>
      <c r="B78" s="27" t="s">
        <v>70</v>
      </c>
      <c r="C78" s="22" t="s">
        <v>133</v>
      </c>
      <c r="D78" s="23">
        <f t="shared" si="3"/>
        <v>86.330953303220994</v>
      </c>
      <c r="E78" s="24">
        <v>3.32400097425E-2</v>
      </c>
      <c r="F78" s="24"/>
    </row>
    <row r="79" spans="1:22" ht="31.5" x14ac:dyDescent="0.25">
      <c r="A79" s="16" t="s">
        <v>204</v>
      </c>
      <c r="B79" s="25" t="s">
        <v>205</v>
      </c>
      <c r="C79" s="1" t="s">
        <v>7</v>
      </c>
      <c r="D79" s="20" t="s">
        <v>7</v>
      </c>
      <c r="E79" s="28"/>
      <c r="F79" s="28"/>
    </row>
    <row r="80" spans="1:22" ht="31.5" x14ac:dyDescent="0.25">
      <c r="A80" s="6" t="s">
        <v>51</v>
      </c>
      <c r="B80" s="29" t="s">
        <v>206</v>
      </c>
      <c r="C80" s="30" t="s">
        <v>207</v>
      </c>
      <c r="D80" s="23">
        <f t="shared" ref="D80:D81" si="4">E80*E$2*4</f>
        <v>65.127572132327387</v>
      </c>
      <c r="E80" s="28">
        <v>2.5076071204499999E-2</v>
      </c>
      <c r="F80" s="28"/>
    </row>
    <row r="81" spans="1:22" x14ac:dyDescent="0.25">
      <c r="A81" s="6" t="s">
        <v>208</v>
      </c>
      <c r="B81" s="29" t="s">
        <v>210</v>
      </c>
      <c r="C81" s="26" t="s">
        <v>133</v>
      </c>
      <c r="D81" s="23">
        <f t="shared" si="4"/>
        <v>180.84673669444012</v>
      </c>
      <c r="E81" s="28">
        <v>6.9631424878499978E-2</v>
      </c>
      <c r="F81" s="28"/>
    </row>
    <row r="82" spans="1:22" x14ac:dyDescent="0.25">
      <c r="A82" s="16" t="s">
        <v>232</v>
      </c>
      <c r="B82" s="33" t="s">
        <v>222</v>
      </c>
      <c r="C82" s="26"/>
      <c r="D82" s="23"/>
      <c r="E82" s="28"/>
      <c r="F82" s="28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ht="31.5" x14ac:dyDescent="0.25">
      <c r="A83" s="6" t="s">
        <v>53</v>
      </c>
      <c r="B83" s="29" t="s">
        <v>223</v>
      </c>
      <c r="C83" s="26" t="s">
        <v>60</v>
      </c>
      <c r="D83" s="23">
        <f t="shared" ref="D83:D87" si="5">E83*E$2*4</f>
        <v>2062.6003933207799</v>
      </c>
      <c r="E83" s="28">
        <v>0.79416309614999991</v>
      </c>
      <c r="F83" s="28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1:22" ht="31.5" x14ac:dyDescent="0.25">
      <c r="A84" s="6" t="s">
        <v>233</v>
      </c>
      <c r="B84" s="29" t="s">
        <v>224</v>
      </c>
      <c r="C84" s="26" t="s">
        <v>59</v>
      </c>
      <c r="D84" s="23">
        <f t="shared" si="5"/>
        <v>823.70551647737989</v>
      </c>
      <c r="E84" s="28">
        <v>0.31715136164999996</v>
      </c>
      <c r="F84" s="28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x14ac:dyDescent="0.25">
      <c r="A85" s="6" t="s">
        <v>63</v>
      </c>
      <c r="B85" s="29" t="s">
        <v>225</v>
      </c>
      <c r="C85" s="26" t="s">
        <v>57</v>
      </c>
      <c r="D85" s="23">
        <f t="shared" si="5"/>
        <v>156.67523032679998</v>
      </c>
      <c r="E85" s="28">
        <v>6.032466899999999E-2</v>
      </c>
      <c r="F85" s="28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x14ac:dyDescent="0.25">
      <c r="A86" s="6" t="s">
        <v>122</v>
      </c>
      <c r="B86" s="29" t="s">
        <v>226</v>
      </c>
      <c r="C86" s="26" t="s">
        <v>58</v>
      </c>
      <c r="D86" s="23">
        <f t="shared" si="5"/>
        <v>74.855943378359981</v>
      </c>
      <c r="E86" s="28">
        <v>2.8821786299999996E-2</v>
      </c>
      <c r="F86" s="28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x14ac:dyDescent="0.25">
      <c r="A87" s="6" t="s">
        <v>124</v>
      </c>
      <c r="B87" s="29" t="s">
        <v>227</v>
      </c>
      <c r="C87" s="26" t="s">
        <v>61</v>
      </c>
      <c r="D87" s="23">
        <f t="shared" si="5"/>
        <v>31.335046065359993</v>
      </c>
      <c r="E87" s="28">
        <v>1.2064933799999998E-2</v>
      </c>
      <c r="F87" s="28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:22" x14ac:dyDescent="0.25">
      <c r="A88" s="6" t="s">
        <v>126</v>
      </c>
      <c r="B88" s="29" t="s">
        <v>228</v>
      </c>
      <c r="C88" s="26"/>
      <c r="D88" s="23"/>
      <c r="E88" s="28"/>
      <c r="F88" s="28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:22" x14ac:dyDescent="0.25">
      <c r="A89" s="6" t="s">
        <v>234</v>
      </c>
      <c r="B89" s="29" t="s">
        <v>229</v>
      </c>
      <c r="C89" s="26" t="s">
        <v>61</v>
      </c>
      <c r="D89" s="23">
        <f t="shared" ref="D89:D91" si="6">E89*E$2*4</f>
        <v>9.5745974088599972</v>
      </c>
      <c r="E89" s="28">
        <v>3.6865075499999994E-3</v>
      </c>
      <c r="F89" s="28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  <row r="90" spans="1:22" x14ac:dyDescent="0.25">
      <c r="A90" s="6" t="s">
        <v>235</v>
      </c>
      <c r="B90" s="29" t="s">
        <v>230</v>
      </c>
      <c r="C90" s="26" t="s">
        <v>61</v>
      </c>
      <c r="D90" s="23">
        <f t="shared" si="6"/>
        <v>8.1239008317599986</v>
      </c>
      <c r="E90" s="28">
        <v>3.1279457999999999E-3</v>
      </c>
      <c r="F90" s="28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x14ac:dyDescent="0.25">
      <c r="A91" s="6" t="s">
        <v>236</v>
      </c>
      <c r="B91" s="29" t="s">
        <v>231</v>
      </c>
      <c r="C91" s="26" t="s">
        <v>61</v>
      </c>
      <c r="D91" s="23">
        <f t="shared" si="6"/>
        <v>0.29013931541999999</v>
      </c>
      <c r="E91" s="28">
        <v>1.1171235E-4</v>
      </c>
      <c r="F91" s="28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:22" x14ac:dyDescent="0.25">
      <c r="A92" s="16" t="s">
        <v>211</v>
      </c>
      <c r="B92" s="25" t="s">
        <v>212</v>
      </c>
      <c r="C92" s="1" t="s">
        <v>7</v>
      </c>
      <c r="D92" s="20" t="s">
        <v>7</v>
      </c>
      <c r="E92" s="24"/>
      <c r="F92" s="24"/>
    </row>
    <row r="93" spans="1:22" x14ac:dyDescent="0.25">
      <c r="A93" s="6" t="s">
        <v>54</v>
      </c>
      <c r="B93" s="27" t="s">
        <v>213</v>
      </c>
      <c r="C93" s="22" t="s">
        <v>52</v>
      </c>
      <c r="D93" s="23">
        <f t="shared" ref="D93:D95" si="7">E93*E$2*4</f>
        <v>2567.7329414669994</v>
      </c>
      <c r="E93" s="28">
        <v>0.98865429749999989</v>
      </c>
      <c r="F93" s="28"/>
    </row>
    <row r="94" spans="1:22" x14ac:dyDescent="0.25">
      <c r="A94" s="6" t="s">
        <v>214</v>
      </c>
      <c r="B94" s="27" t="s">
        <v>66</v>
      </c>
      <c r="C94" s="1"/>
      <c r="D94" s="23">
        <f t="shared" si="7"/>
        <v>3555.3671711566794</v>
      </c>
      <c r="E94" s="24">
        <v>1.3689231368999999</v>
      </c>
      <c r="F94" s="24"/>
    </row>
    <row r="95" spans="1:22" x14ac:dyDescent="0.25">
      <c r="A95" s="6" t="s">
        <v>64</v>
      </c>
      <c r="B95" s="27" t="s">
        <v>215</v>
      </c>
      <c r="C95" s="1"/>
      <c r="D95" s="23">
        <f t="shared" si="7"/>
        <v>2272.8063273425696</v>
      </c>
      <c r="E95" s="28">
        <v>0.87509869372499993</v>
      </c>
      <c r="F95" s="28"/>
    </row>
    <row r="96" spans="1:22" x14ac:dyDescent="0.25">
      <c r="A96" s="6"/>
      <c r="B96" s="3" t="s">
        <v>84</v>
      </c>
      <c r="C96" s="1" t="s">
        <v>15</v>
      </c>
      <c r="D96" s="8">
        <f>SUM(D29:D58)+SUM(D61:D68)+SUM(D70:D75)+SUM(D80:D81)+SUM(D83:D87)+SUM(D89:D91)+SUM(D77:D78)+SUM(D93:D95)</f>
        <v>33250.835965078259</v>
      </c>
      <c r="E96" s="31">
        <f>SUM(E29:E58)+SUM(E61:E68)+SUM(E70:E75)+SUM(E80:E81)+SUM(E83:E87)+SUM(E89:E91)+SUM(E77:E78)+SUM(E93:E95)</f>
        <v>12.80257044705</v>
      </c>
      <c r="F96" s="31">
        <f>SUM(F29:F58)+SUM(F61:F68)+SUM(F70:F75)+SUM(F80:F81)+SUM(F83:F87)+SUM(F89:F91)+SUM(F77:F78)+SUM(F93:F95)</f>
        <v>0</v>
      </c>
    </row>
    <row r="97" spans="1:5" x14ac:dyDescent="0.25">
      <c r="A97" s="34" t="s">
        <v>85</v>
      </c>
      <c r="B97" s="34"/>
      <c r="C97" s="34"/>
      <c r="D97" s="34"/>
    </row>
    <row r="98" spans="1:5" x14ac:dyDescent="0.25">
      <c r="A98" s="6" t="s">
        <v>86</v>
      </c>
      <c r="B98" s="1" t="s">
        <v>87</v>
      </c>
      <c r="C98" s="1" t="s">
        <v>88</v>
      </c>
      <c r="D98" s="1">
        <v>2</v>
      </c>
      <c r="E98" s="15" t="s">
        <v>120</v>
      </c>
    </row>
    <row r="99" spans="1:5" x14ac:dyDescent="0.25">
      <c r="A99" s="6" t="s">
        <v>89</v>
      </c>
      <c r="B99" s="1" t="s">
        <v>90</v>
      </c>
      <c r="C99" s="1" t="s">
        <v>88</v>
      </c>
      <c r="D99" s="1">
        <v>2</v>
      </c>
      <c r="E99" s="15" t="s">
        <v>120</v>
      </c>
    </row>
    <row r="100" spans="1:5" x14ac:dyDescent="0.25">
      <c r="A100" s="6" t="s">
        <v>91</v>
      </c>
      <c r="B100" s="1" t="s">
        <v>92</v>
      </c>
      <c r="C100" s="1" t="s">
        <v>88</v>
      </c>
      <c r="D100" s="1">
        <v>0</v>
      </c>
      <c r="E100" s="15" t="s">
        <v>120</v>
      </c>
    </row>
    <row r="101" spans="1:5" x14ac:dyDescent="0.25">
      <c r="A101" s="6" t="s">
        <v>93</v>
      </c>
      <c r="B101" s="1" t="s">
        <v>94</v>
      </c>
      <c r="C101" s="1" t="s">
        <v>15</v>
      </c>
      <c r="D101" s="1">
        <v>-3653.35</v>
      </c>
      <c r="E101" s="15" t="s">
        <v>120</v>
      </c>
    </row>
    <row r="102" spans="1:5" x14ac:dyDescent="0.25">
      <c r="A102" s="34" t="s">
        <v>95</v>
      </c>
      <c r="B102" s="34"/>
      <c r="C102" s="34"/>
      <c r="D102" s="34"/>
    </row>
    <row r="103" spans="1:5" ht="31.5" x14ac:dyDescent="0.25">
      <c r="A103" s="6" t="s">
        <v>96</v>
      </c>
      <c r="B103" s="1" t="s">
        <v>14</v>
      </c>
      <c r="C103" s="1" t="s">
        <v>15</v>
      </c>
      <c r="D103" s="1">
        <v>0</v>
      </c>
      <c r="E103" s="15" t="s">
        <v>97</v>
      </c>
    </row>
    <row r="104" spans="1:5" ht="31.5" x14ac:dyDescent="0.25">
      <c r="A104" s="6" t="s">
        <v>98</v>
      </c>
      <c r="B104" s="1" t="s">
        <v>17</v>
      </c>
      <c r="C104" s="1" t="s">
        <v>15</v>
      </c>
      <c r="D104" s="1">
        <v>0</v>
      </c>
      <c r="E104" s="15" t="s">
        <v>97</v>
      </c>
    </row>
    <row r="105" spans="1:5" ht="31.5" x14ac:dyDescent="0.25">
      <c r="A105" s="6" t="s">
        <v>99</v>
      </c>
      <c r="B105" s="1" t="s">
        <v>19</v>
      </c>
      <c r="C105" s="1" t="s">
        <v>15</v>
      </c>
      <c r="D105" s="1">
        <v>0</v>
      </c>
      <c r="E105" s="15" t="s">
        <v>97</v>
      </c>
    </row>
    <row r="106" spans="1:5" ht="31.5" x14ac:dyDescent="0.25">
      <c r="A106" s="6" t="s">
        <v>100</v>
      </c>
      <c r="B106" s="1" t="s">
        <v>42</v>
      </c>
      <c r="C106" s="1" t="s">
        <v>15</v>
      </c>
      <c r="D106" s="1">
        <v>0</v>
      </c>
      <c r="E106" s="15" t="s">
        <v>97</v>
      </c>
    </row>
    <row r="107" spans="1:5" ht="31.5" x14ac:dyDescent="0.25">
      <c r="A107" s="6" t="s">
        <v>101</v>
      </c>
      <c r="B107" s="1" t="s">
        <v>102</v>
      </c>
      <c r="C107" s="1" t="s">
        <v>15</v>
      </c>
      <c r="D107" s="1">
        <v>0</v>
      </c>
      <c r="E107" s="15" t="s">
        <v>97</v>
      </c>
    </row>
    <row r="108" spans="1:5" ht="31.5" x14ac:dyDescent="0.25">
      <c r="A108" s="6" t="s">
        <v>103</v>
      </c>
      <c r="B108" s="1" t="s">
        <v>46</v>
      </c>
      <c r="C108" s="1" t="s">
        <v>15</v>
      </c>
      <c r="D108" s="1">
        <v>0</v>
      </c>
      <c r="E108" s="15" t="s">
        <v>97</v>
      </c>
    </row>
    <row r="109" spans="1:5" x14ac:dyDescent="0.25">
      <c r="A109" s="34" t="s">
        <v>104</v>
      </c>
      <c r="B109" s="34"/>
      <c r="C109" s="34"/>
      <c r="D109" s="34"/>
      <c r="E109" s="7"/>
    </row>
    <row r="110" spans="1:5" ht="31.5" x14ac:dyDescent="0.25">
      <c r="A110" s="6" t="s">
        <v>105</v>
      </c>
      <c r="B110" s="1" t="s">
        <v>87</v>
      </c>
      <c r="C110" s="1" t="s">
        <v>88</v>
      </c>
      <c r="D110" s="1">
        <v>0</v>
      </c>
      <c r="E110" s="15" t="s">
        <v>97</v>
      </c>
    </row>
    <row r="111" spans="1:5" ht="31.5" x14ac:dyDescent="0.25">
      <c r="A111" s="6" t="s">
        <v>106</v>
      </c>
      <c r="B111" s="1" t="s">
        <v>90</v>
      </c>
      <c r="C111" s="1" t="s">
        <v>88</v>
      </c>
      <c r="D111" s="1">
        <v>0</v>
      </c>
      <c r="E111" s="15" t="s">
        <v>97</v>
      </c>
    </row>
    <row r="112" spans="1:5" ht="31.5" x14ac:dyDescent="0.25">
      <c r="A112" s="6" t="s">
        <v>107</v>
      </c>
      <c r="B112" s="1" t="s">
        <v>108</v>
      </c>
      <c r="C112" s="1" t="s">
        <v>88</v>
      </c>
      <c r="D112" s="1">
        <v>0</v>
      </c>
      <c r="E112" s="15" t="s">
        <v>97</v>
      </c>
    </row>
    <row r="113" spans="1:5" ht="31.5" x14ac:dyDescent="0.25">
      <c r="A113" s="6" t="s">
        <v>109</v>
      </c>
      <c r="B113" s="1" t="s">
        <v>94</v>
      </c>
      <c r="C113" s="1" t="s">
        <v>15</v>
      </c>
      <c r="D113" s="1">
        <v>0</v>
      </c>
      <c r="E113" s="15" t="s">
        <v>97</v>
      </c>
    </row>
    <row r="114" spans="1:5" x14ac:dyDescent="0.25">
      <c r="A114" s="34" t="s">
        <v>110</v>
      </c>
      <c r="B114" s="34"/>
      <c r="C114" s="34"/>
      <c r="D114" s="34"/>
    </row>
    <row r="115" spans="1:5" x14ac:dyDescent="0.25">
      <c r="A115" s="6" t="s">
        <v>111</v>
      </c>
      <c r="B115" s="1" t="s">
        <v>112</v>
      </c>
      <c r="C115" s="1" t="s">
        <v>88</v>
      </c>
      <c r="D115" s="1">
        <v>2</v>
      </c>
      <c r="E115" s="15" t="s">
        <v>113</v>
      </c>
    </row>
    <row r="116" spans="1:5" x14ac:dyDescent="0.25">
      <c r="A116" s="6" t="s">
        <v>114</v>
      </c>
      <c r="B116" s="1" t="s">
        <v>115</v>
      </c>
      <c r="C116" s="1" t="s">
        <v>88</v>
      </c>
      <c r="D116" s="1">
        <v>0</v>
      </c>
      <c r="E116" s="15" t="s">
        <v>113</v>
      </c>
    </row>
    <row r="117" spans="1:5" ht="31.5" x14ac:dyDescent="0.25">
      <c r="A117" s="6" t="s">
        <v>116</v>
      </c>
      <c r="B117" s="1" t="s">
        <v>117</v>
      </c>
      <c r="C117" s="1" t="s">
        <v>15</v>
      </c>
      <c r="D117" s="1">
        <v>0</v>
      </c>
      <c r="E117" s="15" t="s">
        <v>113</v>
      </c>
    </row>
  </sheetData>
  <sheetProtection password="CC29" sheet="1" objects="1" scenarios="1" selectLockedCells="1" selectUnlockedCells="1"/>
  <mergeCells count="9">
    <mergeCell ref="A109:D109"/>
    <mergeCell ref="A114:D114"/>
    <mergeCell ref="E27:E28"/>
    <mergeCell ref="F27:F28"/>
    <mergeCell ref="A2:D2"/>
    <mergeCell ref="A8:D8"/>
    <mergeCell ref="A26:D26"/>
    <mergeCell ref="A97:D97"/>
    <mergeCell ref="A102:D102"/>
  </mergeCells>
  <pageMargins left="0.7" right="0.7" top="0.75" bottom="0.75" header="0.3" footer="0.3"/>
  <pageSetup paperSize="9" scale="55" orientation="portrait" horizontalDpi="180" verticalDpi="180" r:id="rId1"/>
  <rowBreaks count="2" manualBreakCount="2">
    <brk id="58" max="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2023-03-22T12:27:40Z</dcterms:modified>
</cp:coreProperties>
</file>