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97" i="1"/>
  <c r="D96" i="1"/>
  <c r="D95" i="1"/>
  <c r="D94" i="1"/>
  <c r="D92" i="1"/>
  <c r="D91" i="1"/>
  <c r="D90" i="1"/>
  <c r="D89" i="1"/>
  <c r="D88" i="1"/>
  <c r="D86" i="1"/>
  <c r="D85" i="1"/>
  <c r="D84" i="1"/>
  <c r="D83" i="1"/>
  <c r="D82" i="1"/>
  <c r="D80" i="1"/>
  <c r="D79" i="1"/>
  <c r="D78" i="1"/>
  <c r="D76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1" i="1" l="1"/>
  <c r="D10" i="1"/>
  <c r="D9" i="1"/>
  <c r="D29" i="1" l="1"/>
  <c r="E97" i="1" l="1"/>
  <c r="F97" i="1"/>
  <c r="D12" i="1" l="1"/>
  <c r="D17" i="1" l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<sst xmlns="http://schemas.openxmlformats.org/spreadsheetml/2006/main" count="365" uniqueCount="247">
  <si>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</si>
  <si>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</si>
  <si>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</si>
  <si>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</si>
  <si>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</si>
  <si>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</si>
  <si>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</si>
  <si>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</si>
  <si>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</si>
  <si>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</si>
  <si>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</si>
  <si>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</si>
  <si>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</si>
  <si>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</si>
  <si>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</si>
  <si>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</si>
  <si>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</si>
  <si>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</si>
  <si>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</si>
  <si>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</si>
  <si>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</si>
  <si>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</si>
  <si>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</si>
  <si>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</si>
  <si>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</si>
  <si>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</si>
  <si>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</si>
  <si>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</si>
  <si>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</si>
  <si>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</si>
  <si>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</si>
  <si>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</si>
  <si>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</si>
  <si>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</si>
  <si>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</si>
  <si>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</si>
  <si>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</si>
  <si>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</si>
  <si>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</si>
  <si>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</si>
  <si>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</si>
  <si>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</si>
  <si>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</si>
  <si>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</si>
  <si>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</si>
  <si>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</si>
  <si>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</si>
  <si>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</si>
  <si>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</si>
  <si>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</si>
  <si>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</si>
  <si>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</si>
  <si>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</si>
  <si>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</si>
  <si>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</si>
  <si>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</si>
  <si>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</si>
  <si>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</si>
  <si>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</si>
  <si>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</si>
  <si>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</si>
  <si>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</si>
  <si>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</si>
  <si>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</si>
  <si>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</si>
  <si>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</si>
  <si>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</si>
  <si>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</si>
  <si>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</si>
  <si>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</si>
  <si>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</si>
  <si>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</si>
  <si>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</si>
  <si>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</si>
  <si>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</si>
  <si>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</si>
  <si>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</si>
  <si>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</si>
  <si>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</si>
  <si>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</si>
  <si>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</si>
  <si>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</si>
  <si>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</si>
  <si>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</si>
  <si>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</si>
  <si>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</si>
  <si>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</si>
  <si>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</si>
  <si>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</si>
  <si>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</si>
  <si>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</si>
  <si>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</si>
  <si>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</si>
  <si>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</si>
  <si>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</si>
  <si>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</si>
  <si>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</si>
  <si>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</si>
  <si>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</si>
  <si>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</si>
  <si>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</si>
  <si>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</si>
  <si>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</si>
  <si>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</si>
  <si>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</si>
  <si>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</si>
  <si>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</si>
  <si>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</si>
  <si>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</si>
  <si>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</si>
  <si>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</si>
  <si>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</si>
  <si>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</si>
  <si>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</si>
  <si>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</si>
  <si>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</si>
  <si>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</si>
  <si>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</si>
  <si>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</si>
  <si>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</si>
  <si>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</si>
  <si>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</si>
  <si>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</si>
  <si>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</si>
  <si>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</si>
  <si>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</si>
  <si>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</si>
  <si>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</si>
  <si>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</si>
  <si>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</si>
  <si>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</si>
  <si>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</si>
  <si>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</si>
  <si>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</si>
  <si>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</si>
  <si>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</si>
  <si>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</si>
  <si>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</si>
  <si>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</si>
  <si>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</si>
  <si>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</si>
  <si>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</si>
  <si>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</si>
  <si>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</si>
  <si>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</si>
  <si>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</si>
  <si>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</si>
  <si>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</si>
  <si>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</si>
  <si>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</si>
  <si>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</si>
  <si>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</si>
  <si>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</si>
  <si>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</si>
  <si>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</si>
  <si>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</si>
  <si>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</si>
  <si>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</si>
  <si>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</si>
  <si>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</si>
  <si>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</si>
  <si>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</si>
  <si>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</si>
  <si>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</si>
  <si>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</si>
  <si>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</si>
  <si>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</si>
  <si>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</si>
  <si>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тепловой энергии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</si>
  <si>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</si>
  <si>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</si>
  <si>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</si>
  <si>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</si>
  <si>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</si>
  <si>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</si>
  <si>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</si>
  <si>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</si>
  <si>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</si>
  <si>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</si>
  <si>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</si>
  <si>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</si>
  <si>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</si>
  <si>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</si>
  <si>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</si>
  <si>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</si>
  <si>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</si>
  <si>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</si>
  <si>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</si>
  <si>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</si>
  <si>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</si>
  <si>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</si>
  <si>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</si>
  <si>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</si>
  <si>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</si>
  <si>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</si>
  <si>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</si>
  <si>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</si>
  <si>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</si>
  <si>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</si>
  <si>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</si>
  <si>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</si>
  <si>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</si>
  <si>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</si>
  <si>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</si>
  <si>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</si>
  <si>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</si>
  <si>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</si>
  <si>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</si>
  <si>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</si>
  <si>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</si>
  <si>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</si>
  <si>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</si>
  <si>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</si>
  <si>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</si>
  <si>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</si>
  <si>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</si>
  <si>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</si>
  <si>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</si>
  <si>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</si>
  <si>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</si>
  <si>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</si>
  <si>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</si>
  <si>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</si>
  <si>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</si>
  <si>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</si>
  <si>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</si>
  <si>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</si>
  <si>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</si>
  <si>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</si>
  <si>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</si>
  <si>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</si>
  <si>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</si>
  <si>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</si>
  <si>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</si>
  <si>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</si>
  <si>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21.28</t>
  </si>
  <si>
    <t xml:space="preserve">     оконные ограждения</t>
  </si>
  <si>
    <t xml:space="preserve">     шкафы для электрощитков и слаботочных устройств</t>
  </si>
  <si>
    <t>Проведение техосмотров и устранение незначит. неисправн. Дымоудаления</t>
  </si>
  <si>
    <t>25.6.4</t>
  </si>
  <si>
    <t>25.6.5</t>
  </si>
  <si>
    <t>Отчет об исполнении управляющей организацией ООО "ГУК "Привокзальная" договора оказания услуг выполнения работ за 2022 год по дому №29  ул. Гагарина  в 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</si>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</sst>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3;&#1072;&#1075;&#1072;&#1088;&#1080;&#1085;&#1072;,%20&#1076;.2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69.209999999999994</v>
          </cell>
        </row>
        <row r="24">
          <cell r="D24">
            <v>-217780.29102930386</v>
          </cell>
        </row>
        <row r="25">
          <cell r="D25">
            <v>34004.94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X124">
            <v>53826.615141742383</v>
          </cell>
        </row>
        <row r="125">
          <cell r="GX125">
            <v>54796.603247966843</v>
          </cell>
        </row>
        <row r="126">
          <cell r="GX126">
            <v>13009.315814958713</v>
          </cell>
        </row>
      </sheetData>
      <sheetData sheetId="7">
        <row r="124">
          <cell r="GX124">
            <v>35482.272706803327</v>
          </cell>
        </row>
        <row r="125">
          <cell r="GX125">
            <v>36122.700597028459</v>
          </cell>
        </row>
        <row r="126">
          <cell r="GX126">
            <v>8573.0864833067844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Normal="80" zoomScaleSheetLayoutView="100" workbookViewId="0">
      <selection activeCell="Q8" sqref="Q8"/>
    </sheetView>
  </sheetViews>
  <sheetFormatPr defaultRowHeight="15.75" x14ac:dyDescent="0.25"/>
  <cols>
    <col min="1" max="1" width="10.42578125" style="12" customWidth="1"/>
    <col min="2" max="2" width="62.42578125" style="11" customWidth="1"/>
    <col min="3" max="3" width="26.710937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1" width="9.140625" style="11" hidden="1" customWidth="1"/>
    <col min="12" max="18" width="9.140625" style="11" customWidth="1"/>
    <col min="19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5" t="s">
        <v>241</v>
      </c>
      <c r="B2" s="35"/>
      <c r="C2" s="35"/>
      <c r="D2" s="35"/>
      <c r="E2" s="11">
        <v>1252.53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242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243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244</v>
      </c>
    </row>
    <row r="8" spans="1:22" ht="42.75" customHeight="1" x14ac:dyDescent="0.25">
      <c r="A8" s="36" t="s">
        <v>12</v>
      </c>
      <c r="B8" s="36"/>
      <c r="C8" s="36"/>
      <c r="D8" s="36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69.209999999999994</v>
      </c>
    </row>
    <row r="10" spans="1:22" x14ac:dyDescent="0.25">
      <c r="A10" s="6" t="s">
        <v>16</v>
      </c>
      <c r="B10" s="1" t="s">
        <v>17</v>
      </c>
      <c r="C10" s="1" t="s">
        <v>15</v>
      </c>
      <c r="D10" s="13">
        <f>[1]Лист1!$D$24</f>
        <v>-217780.29102930386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13">
        <f>[1]Лист1!$D$25</f>
        <v>34004.94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201810.5939918065</v>
      </c>
      <c r="E12" s="10"/>
    </row>
    <row r="13" spans="1:22" x14ac:dyDescent="0.25">
      <c r="A13" s="6" t="s">
        <v>22</v>
      </c>
      <c r="B13" s="14" t="s">
        <v>23</v>
      </c>
      <c r="C13" s="1" t="s">
        <v>15</v>
      </c>
      <c r="D13" s="7">
        <f>'[2]ГУК 2021'!$GX$125+'[2]ГУК 2022'!$GX$125</f>
        <v>90919.303844995302</v>
      </c>
    </row>
    <row r="14" spans="1:22" x14ac:dyDescent="0.25">
      <c r="A14" s="6" t="s">
        <v>24</v>
      </c>
      <c r="B14" s="14" t="s">
        <v>25</v>
      </c>
      <c r="C14" s="1" t="s">
        <v>15</v>
      </c>
      <c r="D14" s="7">
        <f>'[2]ГУК 2021'!$GX$124+'[2]ГУК 2022'!$GX$124</f>
        <v>89308.88784854571</v>
      </c>
    </row>
    <row r="15" spans="1:22" x14ac:dyDescent="0.25">
      <c r="A15" s="6" t="s">
        <v>26</v>
      </c>
      <c r="B15" s="14" t="s">
        <v>27</v>
      </c>
      <c r="C15" s="1" t="s">
        <v>15</v>
      </c>
      <c r="D15" s="7">
        <f>'[2]ГУК 2021'!$GX$126+'[2]ГУК 2022'!$GX$126</f>
        <v>21582.402298265497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175695.52399180649</v>
      </c>
      <c r="E16" s="11">
        <v>175695.52000000002</v>
      </c>
      <c r="F16" s="10">
        <f>D16-E16</f>
        <v>3.9918064721859992E-3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D12-D25+D102+D118</f>
        <v>175695.52399180649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-42015.557037497369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v>548.07000000000005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5">
        <f>D22-D97</f>
        <v>-243826.15019460194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6">
        <v>46174.79</v>
      </c>
      <c r="E25" s="10">
        <f>D25+F16</f>
        <v>46174.793991806473</v>
      </c>
    </row>
    <row r="26" spans="1:22" ht="35.25" customHeight="1" x14ac:dyDescent="0.25">
      <c r="A26" s="36" t="s">
        <v>48</v>
      </c>
      <c r="B26" s="36"/>
      <c r="C26" s="36"/>
      <c r="D26" s="36"/>
    </row>
    <row r="27" spans="1:22" s="5" customFormat="1" ht="30" customHeight="1" x14ac:dyDescent="0.25">
      <c r="A27" s="17" t="s">
        <v>1</v>
      </c>
      <c r="B27" s="3" t="s">
        <v>50</v>
      </c>
      <c r="C27" s="3" t="s">
        <v>128</v>
      </c>
      <c r="D27" s="19" t="s">
        <v>129</v>
      </c>
      <c r="E27" s="37" t="s">
        <v>245</v>
      </c>
      <c r="F27" s="37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130</v>
      </c>
      <c r="B28" s="20" t="s">
        <v>131</v>
      </c>
      <c r="C28" s="1" t="s">
        <v>7</v>
      </c>
      <c r="D28" s="21" t="s">
        <v>7</v>
      </c>
      <c r="E28" s="37"/>
      <c r="F28" s="37"/>
    </row>
    <row r="29" spans="1:22" x14ac:dyDescent="0.25">
      <c r="A29" s="6" t="s">
        <v>49</v>
      </c>
      <c r="B29" s="22" t="s">
        <v>132</v>
      </c>
      <c r="C29" s="23" t="s">
        <v>133</v>
      </c>
      <c r="D29" s="24">
        <f>E29*E$2*5+F29*E$2*7</f>
        <v>543.59332832843666</v>
      </c>
      <c r="E29" s="25">
        <v>3.4478899703999991E-2</v>
      </c>
      <c r="F29" s="26">
        <v>3.7371679389165594E-2</v>
      </c>
    </row>
    <row r="30" spans="1:22" x14ac:dyDescent="0.25">
      <c r="A30" s="6" t="s">
        <v>56</v>
      </c>
      <c r="B30" s="22" t="s">
        <v>79</v>
      </c>
      <c r="C30" s="23" t="s">
        <v>133</v>
      </c>
      <c r="D30" s="24">
        <f t="shared" ref="D30:D56" si="0">E30*E$2*5+F30*E$2*7</f>
        <v>366.6225609928959</v>
      </c>
      <c r="E30" s="25">
        <v>2.3254042775999999E-2</v>
      </c>
      <c r="F30" s="26">
        <v>2.5205056964906401E-2</v>
      </c>
    </row>
    <row r="31" spans="1:22" x14ac:dyDescent="0.25">
      <c r="A31" s="6" t="s">
        <v>63</v>
      </c>
      <c r="B31" s="22" t="s">
        <v>83</v>
      </c>
      <c r="C31" s="23" t="s">
        <v>133</v>
      </c>
      <c r="D31" s="24">
        <f t="shared" si="0"/>
        <v>668.57933661689992</v>
      </c>
      <c r="E31" s="25">
        <v>4.3009254749999996E-2</v>
      </c>
      <c r="F31" s="26">
        <v>4.5533831223525008E-2</v>
      </c>
    </row>
    <row r="32" spans="1:22" x14ac:dyDescent="0.25">
      <c r="A32" s="6" t="s">
        <v>121</v>
      </c>
      <c r="B32" s="22" t="s">
        <v>134</v>
      </c>
      <c r="C32" s="23" t="s">
        <v>133</v>
      </c>
      <c r="D32" s="24">
        <f t="shared" si="0"/>
        <v>1343.9774396736116</v>
      </c>
      <c r="E32" s="25">
        <v>8.5245460038000001E-2</v>
      </c>
      <c r="F32" s="26">
        <v>9.2397554135188215E-2</v>
      </c>
    </row>
    <row r="33" spans="1:22" s="5" customFormat="1" x14ac:dyDescent="0.25">
      <c r="A33" s="6" t="s">
        <v>123</v>
      </c>
      <c r="B33" s="22" t="s">
        <v>84</v>
      </c>
      <c r="C33" s="23" t="s">
        <v>133</v>
      </c>
      <c r="D33" s="24">
        <f t="shared" si="0"/>
        <v>11131.16577864908</v>
      </c>
      <c r="E33" s="25">
        <v>0.70662753293699998</v>
      </c>
      <c r="F33" s="26">
        <v>0.76482968295041431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2" t="s">
        <v>135</v>
      </c>
      <c r="C34" s="23" t="s">
        <v>133</v>
      </c>
      <c r="D34" s="24">
        <f t="shared" si="0"/>
        <v>1185.0419097735398</v>
      </c>
      <c r="E34" s="25">
        <v>7.516453757399999E-2</v>
      </c>
      <c r="F34" s="26">
        <v>8.1470842276458594E-2</v>
      </c>
    </row>
    <row r="35" spans="1:22" x14ac:dyDescent="0.25">
      <c r="A35" s="6" t="s">
        <v>67</v>
      </c>
      <c r="B35" s="22" t="s">
        <v>81</v>
      </c>
      <c r="C35" s="23" t="s">
        <v>133</v>
      </c>
      <c r="D35" s="24">
        <f t="shared" si="0"/>
        <v>1877.7605851392004</v>
      </c>
      <c r="E35" s="25">
        <v>0.11910212195249999</v>
      </c>
      <c r="F35" s="26">
        <v>0.12909478998431476</v>
      </c>
    </row>
    <row r="36" spans="1:22" x14ac:dyDescent="0.25">
      <c r="A36" s="6" t="s">
        <v>69</v>
      </c>
      <c r="B36" s="22" t="s">
        <v>82</v>
      </c>
      <c r="C36" s="23" t="s">
        <v>133</v>
      </c>
      <c r="D36" s="24">
        <f t="shared" si="0"/>
        <v>3279.2957942846015</v>
      </c>
      <c r="E36" s="25">
        <v>0.20799834158849997</v>
      </c>
      <c r="F36" s="26">
        <v>0.22544940244777514</v>
      </c>
    </row>
    <row r="37" spans="1:22" ht="31.5" x14ac:dyDescent="0.25">
      <c r="A37" s="6" t="s">
        <v>70</v>
      </c>
      <c r="B37" s="22" t="s">
        <v>136</v>
      </c>
      <c r="C37" s="23" t="s">
        <v>133</v>
      </c>
      <c r="D37" s="24">
        <f t="shared" si="0"/>
        <v>190.8318336067461</v>
      </c>
      <c r="E37" s="25">
        <v>1.21040331225E-2</v>
      </c>
      <c r="F37" s="26">
        <v>1.3119561501477752E-2</v>
      </c>
    </row>
    <row r="38" spans="1:22" x14ac:dyDescent="0.25">
      <c r="A38" s="6" t="s">
        <v>127</v>
      </c>
      <c r="B38" s="22" t="s">
        <v>137</v>
      </c>
      <c r="C38" s="23" t="s">
        <v>133</v>
      </c>
      <c r="D38" s="24">
        <f t="shared" si="0"/>
        <v>2529.1250246664995</v>
      </c>
      <c r="E38" s="25">
        <v>0.16041670035299999</v>
      </c>
      <c r="F38" s="26">
        <v>0.17387566151261669</v>
      </c>
    </row>
    <row r="39" spans="1:22" x14ac:dyDescent="0.25">
      <c r="A39" s="6" t="s">
        <v>139</v>
      </c>
      <c r="B39" s="22" t="s">
        <v>138</v>
      </c>
      <c r="C39" s="23" t="s">
        <v>133</v>
      </c>
      <c r="D39" s="24">
        <f t="shared" si="0"/>
        <v>6159.616287693596</v>
      </c>
      <c r="E39" s="25">
        <v>0.3908111338695</v>
      </c>
      <c r="F39" s="26">
        <v>0.4233834080011511</v>
      </c>
    </row>
    <row r="40" spans="1:22" ht="31.5" x14ac:dyDescent="0.25">
      <c r="A40" s="6" t="s">
        <v>141</v>
      </c>
      <c r="B40" s="22" t="s">
        <v>140</v>
      </c>
      <c r="C40" s="23" t="s">
        <v>133</v>
      </c>
      <c r="D40" s="24">
        <f t="shared" si="0"/>
        <v>78.340562610319012</v>
      </c>
      <c r="E40" s="25">
        <v>4.9689653279999992E-3</v>
      </c>
      <c r="F40" s="26">
        <v>5.3858615190191996E-3</v>
      </c>
    </row>
    <row r="41" spans="1:22" ht="31.5" x14ac:dyDescent="0.25">
      <c r="A41" s="6" t="s">
        <v>143</v>
      </c>
      <c r="B41" s="22" t="s">
        <v>142</v>
      </c>
      <c r="C41" s="23" t="s">
        <v>133</v>
      </c>
      <c r="D41" s="24">
        <f t="shared" si="0"/>
        <v>282.03029279169618</v>
      </c>
      <c r="E41" s="25">
        <v>1.7948823274499998E-2</v>
      </c>
      <c r="F41" s="26">
        <v>1.934633954723055E-2</v>
      </c>
    </row>
    <row r="42" spans="1:22" ht="31.5" x14ac:dyDescent="0.25">
      <c r="A42" s="6" t="s">
        <v>145</v>
      </c>
      <c r="B42" s="22" t="s">
        <v>144</v>
      </c>
      <c r="C42" s="23" t="s">
        <v>133</v>
      </c>
      <c r="D42" s="24">
        <f t="shared" si="0"/>
        <v>1697.883749271577</v>
      </c>
      <c r="E42" s="25">
        <v>0.10769293964699998</v>
      </c>
      <c r="F42" s="26">
        <v>0.1167283772833833</v>
      </c>
    </row>
    <row r="43" spans="1:22" x14ac:dyDescent="0.25">
      <c r="A43" s="6" t="s">
        <v>147</v>
      </c>
      <c r="B43" s="22" t="s">
        <v>146</v>
      </c>
      <c r="C43" s="23" t="s">
        <v>133</v>
      </c>
      <c r="D43" s="24">
        <f t="shared" si="0"/>
        <v>3074.5676693335345</v>
      </c>
      <c r="E43" s="25">
        <v>0.19501289802449998</v>
      </c>
      <c r="F43" s="26">
        <v>0.21137448016875554</v>
      </c>
    </row>
    <row r="44" spans="1:22" x14ac:dyDescent="0.25">
      <c r="A44" s="6" t="s">
        <v>149</v>
      </c>
      <c r="B44" s="22" t="s">
        <v>148</v>
      </c>
      <c r="C44" s="23" t="s">
        <v>133</v>
      </c>
      <c r="D44" s="24">
        <f t="shared" si="0"/>
        <v>6499.5015284168612</v>
      </c>
      <c r="E44" s="25">
        <v>0.41224873383449995</v>
      </c>
      <c r="F44" s="26">
        <v>0.44683640260321456</v>
      </c>
    </row>
    <row r="45" spans="1:22" x14ac:dyDescent="0.25">
      <c r="A45" s="6" t="s">
        <v>151</v>
      </c>
      <c r="B45" s="22" t="s">
        <v>150</v>
      </c>
      <c r="C45" s="23" t="s">
        <v>133</v>
      </c>
      <c r="D45" s="24">
        <f t="shared" si="0"/>
        <v>742.77350426371049</v>
      </c>
      <c r="E45" s="25">
        <v>4.7112449365499999E-2</v>
      </c>
      <c r="F45" s="26">
        <v>5.1065183867265454E-2</v>
      </c>
    </row>
    <row r="46" spans="1:22" x14ac:dyDescent="0.25">
      <c r="A46" s="6" t="s">
        <v>152</v>
      </c>
      <c r="B46" s="22" t="s">
        <v>80</v>
      </c>
      <c r="C46" s="23" t="s">
        <v>133</v>
      </c>
      <c r="D46" s="24">
        <f t="shared" si="0"/>
        <v>13101.877882869443</v>
      </c>
      <c r="E46" s="25">
        <v>0.83102258603250001</v>
      </c>
      <c r="F46" s="26">
        <v>0.90074538100062684</v>
      </c>
    </row>
    <row r="47" spans="1:22" ht="31.5" x14ac:dyDescent="0.25">
      <c r="A47" s="6" t="s">
        <v>154</v>
      </c>
      <c r="B47" s="22" t="s">
        <v>153</v>
      </c>
      <c r="C47" s="23" t="s">
        <v>133</v>
      </c>
      <c r="D47" s="24">
        <f t="shared" si="0"/>
        <v>1270.3401692115349</v>
      </c>
      <c r="E47" s="25">
        <v>8.0635091353499985E-2</v>
      </c>
      <c r="F47" s="26">
        <v>8.7291985518058654E-2</v>
      </c>
    </row>
    <row r="48" spans="1:22" ht="31.5" x14ac:dyDescent="0.25">
      <c r="A48" s="6" t="s">
        <v>156</v>
      </c>
      <c r="B48" s="22" t="s">
        <v>155</v>
      </c>
      <c r="C48" s="23" t="s">
        <v>133</v>
      </c>
      <c r="D48" s="24">
        <f t="shared" si="0"/>
        <v>2767.3345816144683</v>
      </c>
      <c r="E48" s="25">
        <v>0.17552579569049997</v>
      </c>
      <c r="F48" s="26">
        <v>0.19025240994893294</v>
      </c>
    </row>
    <row r="49" spans="1:22" ht="31.5" x14ac:dyDescent="0.25">
      <c r="A49" s="6" t="s">
        <v>158</v>
      </c>
      <c r="B49" s="22" t="s">
        <v>157</v>
      </c>
      <c r="C49" s="23" t="s">
        <v>133</v>
      </c>
      <c r="D49" s="24">
        <f t="shared" si="0"/>
        <v>1011.0124360431977</v>
      </c>
      <c r="E49" s="25">
        <v>6.4126240270499998E-2</v>
      </c>
      <c r="F49" s="26">
        <v>6.9506431829194956E-2</v>
      </c>
    </row>
    <row r="50" spans="1:22" ht="31.5" x14ac:dyDescent="0.25">
      <c r="A50" s="6" t="s">
        <v>160</v>
      </c>
      <c r="B50" s="22" t="s">
        <v>159</v>
      </c>
      <c r="C50" s="23" t="s">
        <v>133</v>
      </c>
      <c r="D50" s="24">
        <f t="shared" si="0"/>
        <v>1956.8056492118421</v>
      </c>
      <c r="E50" s="25">
        <v>0.12411577222049998</v>
      </c>
      <c r="F50" s="26">
        <v>0.13452908550979994</v>
      </c>
    </row>
    <row r="51" spans="1:22" x14ac:dyDescent="0.25">
      <c r="A51" s="6" t="s">
        <v>162</v>
      </c>
      <c r="B51" s="22" t="s">
        <v>161</v>
      </c>
      <c r="C51" s="23" t="s">
        <v>133</v>
      </c>
      <c r="D51" s="24">
        <f t="shared" si="0"/>
        <v>397.81436323724722</v>
      </c>
      <c r="E51" s="25">
        <v>2.5232468494499994E-2</v>
      </c>
      <c r="F51" s="26">
        <v>2.7349472601188547E-2</v>
      </c>
    </row>
    <row r="52" spans="1:22" ht="31.5" x14ac:dyDescent="0.25">
      <c r="A52" s="6" t="s">
        <v>164</v>
      </c>
      <c r="B52" s="22" t="s">
        <v>163</v>
      </c>
      <c r="C52" s="23" t="s">
        <v>133</v>
      </c>
      <c r="D52" s="24">
        <f t="shared" si="0"/>
        <v>5083.1013384164435</v>
      </c>
      <c r="E52" s="25">
        <v>0.32240966196449994</v>
      </c>
      <c r="F52" s="26">
        <v>0.34945983260332153</v>
      </c>
    </row>
    <row r="53" spans="1:22" x14ac:dyDescent="0.25">
      <c r="A53" s="6" t="s">
        <v>167</v>
      </c>
      <c r="B53" s="22" t="s">
        <v>165</v>
      </c>
      <c r="C53" s="23" t="s">
        <v>166</v>
      </c>
      <c r="D53" s="24">
        <f t="shared" si="0"/>
        <v>8650.520618254599</v>
      </c>
      <c r="E53" s="25">
        <v>0.54868302688949988</v>
      </c>
      <c r="F53" s="26">
        <v>0.59471753284552897</v>
      </c>
    </row>
    <row r="54" spans="1:22" ht="31.5" x14ac:dyDescent="0.25">
      <c r="A54" s="6" t="s">
        <v>169</v>
      </c>
      <c r="B54" s="22" t="s">
        <v>168</v>
      </c>
      <c r="C54" s="23" t="s">
        <v>58</v>
      </c>
      <c r="D54" s="24">
        <f t="shared" si="0"/>
        <v>5325.0822128495493</v>
      </c>
      <c r="E54" s="25">
        <v>0.33793879573800001</v>
      </c>
      <c r="F54" s="26">
        <v>0.36596669070041821</v>
      </c>
    </row>
    <row r="55" spans="1:22" x14ac:dyDescent="0.25">
      <c r="A55" s="6" t="s">
        <v>171</v>
      </c>
      <c r="B55" s="22" t="s">
        <v>170</v>
      </c>
      <c r="C55" s="23" t="s">
        <v>58</v>
      </c>
      <c r="D55" s="24">
        <f t="shared" si="0"/>
        <v>3841.5231862914829</v>
      </c>
      <c r="E55" s="25">
        <v>0.2436591579555</v>
      </c>
      <c r="F55" s="26">
        <v>0.26410216130796649</v>
      </c>
    </row>
    <row r="56" spans="1:22" x14ac:dyDescent="0.25">
      <c r="A56" s="6" t="s">
        <v>235</v>
      </c>
      <c r="B56" s="22" t="s">
        <v>172</v>
      </c>
      <c r="C56" s="23" t="s">
        <v>173</v>
      </c>
      <c r="D56" s="24">
        <f t="shared" si="0"/>
        <v>1096.1338252283756</v>
      </c>
      <c r="E56" s="25">
        <v>6.9525298145999989E-2</v>
      </c>
      <c r="F56" s="26">
        <v>7.53584706604494E-2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5">
      <c r="A57" s="17" t="s">
        <v>174</v>
      </c>
      <c r="B57" s="27" t="s">
        <v>175</v>
      </c>
      <c r="C57" s="1" t="s">
        <v>7</v>
      </c>
      <c r="D57" s="21" t="s">
        <v>7</v>
      </c>
      <c r="E57" s="25"/>
      <c r="F57" s="26"/>
    </row>
    <row r="58" spans="1:22" ht="31.5" x14ac:dyDescent="0.25">
      <c r="A58" s="6" t="s">
        <v>176</v>
      </c>
      <c r="B58" s="22" t="s">
        <v>177</v>
      </c>
      <c r="C58" s="1" t="s">
        <v>7</v>
      </c>
      <c r="D58" s="21" t="s">
        <v>7</v>
      </c>
      <c r="E58" s="25"/>
      <c r="F58" s="26"/>
    </row>
    <row r="59" spans="1:22" ht="31.5" x14ac:dyDescent="0.25">
      <c r="A59" s="6" t="s">
        <v>178</v>
      </c>
      <c r="B59" s="22" t="s">
        <v>74</v>
      </c>
      <c r="C59" s="28" t="s">
        <v>179</v>
      </c>
      <c r="D59" s="24">
        <f t="shared" ref="D59:D66" si="1">E59*E$2*5+F59*E$2*7</f>
        <v>2800.393312733976</v>
      </c>
      <c r="E59" s="25">
        <v>0.17762263649999999</v>
      </c>
      <c r="F59" s="26">
        <v>0.19252517570235</v>
      </c>
    </row>
    <row r="60" spans="1:22" s="5" customFormat="1" ht="30.75" customHeight="1" x14ac:dyDescent="0.25">
      <c r="A60" s="6" t="s">
        <v>180</v>
      </c>
      <c r="B60" s="22" t="s">
        <v>181</v>
      </c>
      <c r="C60" s="28" t="s">
        <v>76</v>
      </c>
      <c r="D60" s="24">
        <f t="shared" si="1"/>
        <v>5301.3735039806716</v>
      </c>
      <c r="E60" s="25">
        <v>0.33625417349999998</v>
      </c>
      <c r="F60" s="26">
        <v>0.36446589865665002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182</v>
      </c>
      <c r="B61" s="22" t="s">
        <v>183</v>
      </c>
      <c r="C61" s="28" t="s">
        <v>60</v>
      </c>
      <c r="D61" s="24">
        <f t="shared" si="1"/>
        <v>1356.1653149717997</v>
      </c>
      <c r="E61" s="25">
        <v>8.6018509499999993E-2</v>
      </c>
      <c r="F61" s="26">
        <v>9.3235462447049999E-2</v>
      </c>
    </row>
    <row r="62" spans="1:22" x14ac:dyDescent="0.25">
      <c r="A62" s="6" t="s">
        <v>184</v>
      </c>
      <c r="B62" s="22" t="s">
        <v>77</v>
      </c>
      <c r="C62" s="28" t="s">
        <v>60</v>
      </c>
      <c r="D62" s="24">
        <f t="shared" si="1"/>
        <v>2782.7807761759004</v>
      </c>
      <c r="E62" s="25">
        <v>0.17650551299999998</v>
      </c>
      <c r="F62" s="26">
        <v>0.19131432554069999</v>
      </c>
    </row>
    <row r="63" spans="1:22" x14ac:dyDescent="0.25">
      <c r="A63" s="6" t="s">
        <v>185</v>
      </c>
      <c r="B63" s="22" t="s">
        <v>119</v>
      </c>
      <c r="C63" s="28" t="s">
        <v>133</v>
      </c>
      <c r="D63" s="24">
        <f t="shared" si="1"/>
        <v>722.11399888108815</v>
      </c>
      <c r="E63" s="25">
        <v>4.5802063499999997E-2</v>
      </c>
      <c r="F63" s="26">
        <v>4.9644856627650003E-2</v>
      </c>
    </row>
    <row r="64" spans="1:22" ht="31.5" x14ac:dyDescent="0.25">
      <c r="A64" s="6" t="s">
        <v>186</v>
      </c>
      <c r="B64" s="22" t="s">
        <v>187</v>
      </c>
      <c r="C64" s="28" t="s">
        <v>133</v>
      </c>
      <c r="D64" s="24">
        <f t="shared" si="1"/>
        <v>3804.3078965442692</v>
      </c>
      <c r="E64" s="25">
        <v>0.24129867599999996</v>
      </c>
      <c r="F64" s="26">
        <v>0.26154363491639998</v>
      </c>
    </row>
    <row r="65" spans="1:22" x14ac:dyDescent="0.25">
      <c r="A65" s="6" t="s">
        <v>188</v>
      </c>
      <c r="B65" s="22" t="s">
        <v>189</v>
      </c>
      <c r="C65" s="28" t="s">
        <v>75</v>
      </c>
      <c r="D65" s="24">
        <f t="shared" si="1"/>
        <v>774.95160855531412</v>
      </c>
      <c r="E65" s="25">
        <v>4.9153433999999989E-2</v>
      </c>
      <c r="F65" s="26">
        <v>5.3277407112599991E-2</v>
      </c>
    </row>
    <row r="66" spans="1:22" s="5" customFormat="1" ht="27" customHeight="1" x14ac:dyDescent="0.25">
      <c r="A66" s="6" t="s">
        <v>190</v>
      </c>
      <c r="B66" s="22" t="s">
        <v>191</v>
      </c>
      <c r="C66" s="28" t="s">
        <v>71</v>
      </c>
      <c r="D66" s="24">
        <f t="shared" si="1"/>
        <v>598.82624297456096</v>
      </c>
      <c r="E66" s="25">
        <v>3.7982199000000001E-2</v>
      </c>
      <c r="F66" s="26">
        <v>4.1168905496100007E-2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1.5" x14ac:dyDescent="0.25">
      <c r="A67" s="6" t="s">
        <v>57</v>
      </c>
      <c r="B67" s="22" t="s">
        <v>192</v>
      </c>
      <c r="C67" s="1" t="s">
        <v>7</v>
      </c>
      <c r="D67" s="21" t="s">
        <v>7</v>
      </c>
      <c r="E67" s="25"/>
      <c r="F67" s="26"/>
    </row>
    <row r="68" spans="1:22" x14ac:dyDescent="0.25">
      <c r="A68" s="6" t="s">
        <v>193</v>
      </c>
      <c r="B68" s="22" t="s">
        <v>194</v>
      </c>
      <c r="C68" s="28" t="s">
        <v>76</v>
      </c>
      <c r="D68" s="24">
        <f t="shared" ref="D68:D73" si="2">E68*E$2*5+F68*E$2*7</f>
        <v>4720.1597975641862</v>
      </c>
      <c r="E68" s="25">
        <v>0.29938909799999996</v>
      </c>
      <c r="F68" s="26">
        <v>0.32450784332220001</v>
      </c>
    </row>
    <row r="69" spans="1:22" x14ac:dyDescent="0.25">
      <c r="A69" s="6" t="s">
        <v>195</v>
      </c>
      <c r="B69" s="22" t="s">
        <v>196</v>
      </c>
      <c r="C69" s="28" t="s">
        <v>76</v>
      </c>
      <c r="D69" s="24">
        <f t="shared" si="2"/>
        <v>11307.248470284356</v>
      </c>
      <c r="E69" s="25">
        <v>0.71719328699999996</v>
      </c>
      <c r="F69" s="26">
        <v>0.77736580377929998</v>
      </c>
    </row>
    <row r="70" spans="1:22" x14ac:dyDescent="0.25">
      <c r="A70" s="6" t="s">
        <v>197</v>
      </c>
      <c r="B70" s="22" t="s">
        <v>78</v>
      </c>
      <c r="C70" s="28" t="s">
        <v>198</v>
      </c>
      <c r="D70" s="24">
        <f t="shared" si="2"/>
        <v>1003.9145838102934</v>
      </c>
      <c r="E70" s="25">
        <v>6.3676039500000003E-2</v>
      </c>
      <c r="F70" s="26">
        <v>6.9018459214050004E-2</v>
      </c>
    </row>
    <row r="71" spans="1:22" x14ac:dyDescent="0.25">
      <c r="A71" s="6" t="s">
        <v>199</v>
      </c>
      <c r="B71" s="22" t="s">
        <v>200</v>
      </c>
      <c r="C71" s="28" t="s">
        <v>75</v>
      </c>
      <c r="D71" s="24">
        <f t="shared" si="2"/>
        <v>422.70087739380767</v>
      </c>
      <c r="E71" s="25">
        <v>2.6810964E-2</v>
      </c>
      <c r="F71" s="26">
        <v>2.9060403879600002E-2</v>
      </c>
    </row>
    <row r="72" spans="1:22" s="5" customFormat="1" x14ac:dyDescent="0.25">
      <c r="A72" s="6" t="s">
        <v>201</v>
      </c>
      <c r="B72" s="22" t="s">
        <v>202</v>
      </c>
      <c r="C72" s="28" t="s">
        <v>59</v>
      </c>
      <c r="D72" s="24">
        <f t="shared" si="2"/>
        <v>5001.9603824933893</v>
      </c>
      <c r="E72" s="25">
        <v>0.31726307399999992</v>
      </c>
      <c r="F72" s="26">
        <v>0.34388144590859993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203</v>
      </c>
      <c r="B73" s="22" t="s">
        <v>204</v>
      </c>
      <c r="C73" s="28" t="s">
        <v>76</v>
      </c>
      <c r="D73" s="24">
        <f t="shared" si="2"/>
        <v>211.35043869690384</v>
      </c>
      <c r="E73" s="25">
        <v>1.3405482E-2</v>
      </c>
      <c r="F73" s="26">
        <v>1.4530201939800001E-2</v>
      </c>
    </row>
    <row r="74" spans="1:22" x14ac:dyDescent="0.25">
      <c r="A74" s="17" t="s">
        <v>205</v>
      </c>
      <c r="B74" s="27" t="s">
        <v>206</v>
      </c>
      <c r="C74" s="1" t="s">
        <v>7</v>
      </c>
      <c r="D74" s="21" t="s">
        <v>7</v>
      </c>
      <c r="E74" s="25"/>
      <c r="F74" s="26"/>
    </row>
    <row r="75" spans="1:22" x14ac:dyDescent="0.25">
      <c r="A75" s="6" t="s">
        <v>51</v>
      </c>
      <c r="B75" s="29" t="s">
        <v>73</v>
      </c>
      <c r="C75" s="23" t="s">
        <v>207</v>
      </c>
      <c r="D75" s="24">
        <f t="shared" ref="D75:D76" si="3">E75*E$2*5+F75*E$2*7</f>
        <v>977.81280463122562</v>
      </c>
      <c r="E75" s="25">
        <v>6.2020462472999992E-2</v>
      </c>
      <c r="F75" s="26">
        <v>6.7223979274484702E-2</v>
      </c>
    </row>
    <row r="76" spans="1:22" x14ac:dyDescent="0.25">
      <c r="A76" s="6" t="s">
        <v>208</v>
      </c>
      <c r="B76" s="29" t="s">
        <v>72</v>
      </c>
      <c r="C76" s="23" t="s">
        <v>133</v>
      </c>
      <c r="D76" s="24">
        <f t="shared" si="3"/>
        <v>524.06102528553129</v>
      </c>
      <c r="E76" s="25">
        <v>3.32400097425E-2</v>
      </c>
      <c r="F76" s="26">
        <v>3.6028846559895751E-2</v>
      </c>
    </row>
    <row r="77" spans="1:22" ht="31.5" x14ac:dyDescent="0.25">
      <c r="A77" s="17" t="s">
        <v>209</v>
      </c>
      <c r="B77" s="27" t="s">
        <v>210</v>
      </c>
      <c r="C77" s="1" t="s">
        <v>7</v>
      </c>
      <c r="D77" s="21" t="s">
        <v>7</v>
      </c>
      <c r="E77" s="30"/>
      <c r="F77" s="31"/>
    </row>
    <row r="78" spans="1:22" s="5" customFormat="1" ht="31.5" x14ac:dyDescent="0.25">
      <c r="A78" s="6" t="s">
        <v>52</v>
      </c>
      <c r="B78" s="32" t="s">
        <v>211</v>
      </c>
      <c r="C78" s="33" t="s">
        <v>212</v>
      </c>
      <c r="D78" s="24">
        <f t="shared" ref="D78:D80" si="4">E78*E$2*5+F78*E$2*7</f>
        <v>558.9514602070783</v>
      </c>
      <c r="E78" s="30">
        <v>3.5453031395999993E-2</v>
      </c>
      <c r="F78" s="31">
        <v>3.8427540730124395E-2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31.5" x14ac:dyDescent="0.25">
      <c r="A79" s="6" t="s">
        <v>213</v>
      </c>
      <c r="B79" s="32" t="s">
        <v>238</v>
      </c>
      <c r="C79" s="33" t="s">
        <v>207</v>
      </c>
      <c r="D79" s="24">
        <f t="shared" si="4"/>
        <v>1490.5313563733562</v>
      </c>
      <c r="E79" s="30">
        <v>9.4541044681499986E-2</v>
      </c>
      <c r="F79" s="31">
        <v>0.10247303833027785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6" t="s">
        <v>64</v>
      </c>
      <c r="B80" s="32" t="s">
        <v>214</v>
      </c>
      <c r="C80" s="28" t="s">
        <v>133</v>
      </c>
      <c r="D80" s="24">
        <f t="shared" si="4"/>
        <v>1097.8070162013926</v>
      </c>
      <c r="E80" s="30">
        <v>6.9631424878499978E-2</v>
      </c>
      <c r="F80" s="31">
        <v>7.5473501425806139E-2</v>
      </c>
    </row>
    <row r="81" spans="1:22" x14ac:dyDescent="0.25">
      <c r="A81" s="17" t="s">
        <v>215</v>
      </c>
      <c r="B81" s="27" t="s">
        <v>216</v>
      </c>
      <c r="C81" s="1" t="s">
        <v>7</v>
      </c>
      <c r="D81" s="21" t="s">
        <v>7</v>
      </c>
      <c r="E81" s="25"/>
      <c r="F81" s="26"/>
    </row>
    <row r="82" spans="1:22" ht="31.5" x14ac:dyDescent="0.25">
      <c r="A82" s="6" t="s">
        <v>54</v>
      </c>
      <c r="B82" s="22" t="s">
        <v>217</v>
      </c>
      <c r="C82" s="28" t="s">
        <v>61</v>
      </c>
      <c r="D82" s="24">
        <f t="shared" ref="D82:D86" si="5">E82*E$2*5+F82*E$2*7</f>
        <v>12520.752239135745</v>
      </c>
      <c r="E82" s="25">
        <v>0.79416309614999991</v>
      </c>
      <c r="F82" s="26">
        <v>0.86079337991698501</v>
      </c>
    </row>
    <row r="83" spans="1:22" ht="31.5" x14ac:dyDescent="0.25">
      <c r="A83" s="6" t="s">
        <v>218</v>
      </c>
      <c r="B83" s="22" t="s">
        <v>219</v>
      </c>
      <c r="C83" s="28" t="s">
        <v>60</v>
      </c>
      <c r="D83" s="24">
        <f t="shared" si="5"/>
        <v>5000.199128837583</v>
      </c>
      <c r="E83" s="25">
        <v>0.31715136164999996</v>
      </c>
      <c r="F83" s="26">
        <v>0.343760360892435</v>
      </c>
    </row>
    <row r="84" spans="1:22" x14ac:dyDescent="0.25">
      <c r="A84" s="6" t="s">
        <v>65</v>
      </c>
      <c r="B84" s="22" t="s">
        <v>220</v>
      </c>
      <c r="C84" s="28" t="s">
        <v>58</v>
      </c>
      <c r="D84" s="24">
        <f t="shared" si="5"/>
        <v>951.07697413606729</v>
      </c>
      <c r="E84" s="25">
        <v>6.032466899999999E-2</v>
      </c>
      <c r="F84" s="26">
        <v>6.5385908729099995E-2</v>
      </c>
    </row>
    <row r="85" spans="1:22" s="5" customFormat="1" x14ac:dyDescent="0.25">
      <c r="A85" s="6" t="s">
        <v>122</v>
      </c>
      <c r="B85" s="22" t="s">
        <v>221</v>
      </c>
      <c r="C85" s="28" t="s">
        <v>59</v>
      </c>
      <c r="D85" s="24">
        <f t="shared" si="5"/>
        <v>454.40344319834321</v>
      </c>
      <c r="E85" s="25">
        <v>2.8821786299999996E-2</v>
      </c>
      <c r="F85" s="26">
        <v>3.1239934170569996E-2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124</v>
      </c>
      <c r="B86" s="22" t="s">
        <v>222</v>
      </c>
      <c r="C86" s="28" t="s">
        <v>62</v>
      </c>
      <c r="D86" s="24">
        <f t="shared" si="5"/>
        <v>190.21539482721346</v>
      </c>
      <c r="E86" s="25">
        <v>1.2064933799999998E-2</v>
      </c>
      <c r="F86" s="26">
        <v>1.307718174582E-2</v>
      </c>
    </row>
    <row r="87" spans="1:22" x14ac:dyDescent="0.25">
      <c r="A87" s="6" t="s">
        <v>126</v>
      </c>
      <c r="B87" s="22" t="s">
        <v>223</v>
      </c>
      <c r="C87" s="1" t="s">
        <v>7</v>
      </c>
      <c r="D87" s="21" t="s">
        <v>7</v>
      </c>
      <c r="E87" s="25"/>
      <c r="F87" s="26"/>
    </row>
    <row r="88" spans="1:22" x14ac:dyDescent="0.25">
      <c r="A88" s="6" t="s">
        <v>224</v>
      </c>
      <c r="B88" s="22" t="s">
        <v>225</v>
      </c>
      <c r="C88" s="28" t="s">
        <v>62</v>
      </c>
      <c r="D88" s="24">
        <f t="shared" ref="D88:D92" si="6">E88*E$2*5+F88*E$2*7</f>
        <v>58.121370641648554</v>
      </c>
      <c r="E88" s="25">
        <v>3.6865075499999994E-3</v>
      </c>
      <c r="F88" s="26">
        <v>3.9958055334449998E-3</v>
      </c>
    </row>
    <row r="89" spans="1:22" x14ac:dyDescent="0.25">
      <c r="A89" s="6" t="s">
        <v>226</v>
      </c>
      <c r="B89" s="22" t="s">
        <v>236</v>
      </c>
      <c r="C89" s="28" t="s">
        <v>62</v>
      </c>
      <c r="D89" s="24">
        <f t="shared" si="6"/>
        <v>8.8062682790376616</v>
      </c>
      <c r="E89" s="25">
        <v>5.5856174999999999E-4</v>
      </c>
      <c r="F89" s="26">
        <v>6.0542508082500005E-4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5">
      <c r="A90" s="6" t="s">
        <v>228</v>
      </c>
      <c r="B90" s="29" t="s">
        <v>227</v>
      </c>
      <c r="C90" s="23" t="s">
        <v>62</v>
      </c>
      <c r="D90" s="24">
        <f t="shared" si="6"/>
        <v>49.315102362610901</v>
      </c>
      <c r="E90" s="25">
        <v>3.1279457999999999E-3</v>
      </c>
      <c r="F90" s="26">
        <v>3.3903804526200002E-3</v>
      </c>
    </row>
    <row r="91" spans="1:22" x14ac:dyDescent="0.25">
      <c r="A91" s="6" t="s">
        <v>239</v>
      </c>
      <c r="B91" s="22" t="s">
        <v>229</v>
      </c>
      <c r="C91" s="28" t="s">
        <v>62</v>
      </c>
      <c r="D91" s="24">
        <f t="shared" si="6"/>
        <v>1.7612536558075325</v>
      </c>
      <c r="E91" s="25">
        <v>1.1171235E-4</v>
      </c>
      <c r="F91" s="26">
        <v>1.2108501616500001E-4</v>
      </c>
    </row>
    <row r="92" spans="1:22" x14ac:dyDescent="0.25">
      <c r="A92" s="6" t="s">
        <v>240</v>
      </c>
      <c r="B92" s="22" t="s">
        <v>237</v>
      </c>
      <c r="C92" s="28" t="s">
        <v>62</v>
      </c>
      <c r="D92" s="24">
        <f t="shared" si="6"/>
        <v>8.8062682790376616</v>
      </c>
      <c r="E92" s="25">
        <v>5.5856174999999999E-4</v>
      </c>
      <c r="F92" s="26">
        <v>6.0542508082500005E-4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5">
      <c r="A93" s="17" t="s">
        <v>230</v>
      </c>
      <c r="B93" s="27" t="s">
        <v>231</v>
      </c>
      <c r="C93" s="1" t="s">
        <v>7</v>
      </c>
      <c r="D93" s="21" t="s">
        <v>7</v>
      </c>
      <c r="E93" s="25"/>
      <c r="F93" s="26"/>
    </row>
    <row r="94" spans="1:22" x14ac:dyDescent="0.25">
      <c r="A94" s="6" t="s">
        <v>55</v>
      </c>
      <c r="B94" s="29" t="s">
        <v>232</v>
      </c>
      <c r="C94" s="23" t="s">
        <v>53</v>
      </c>
      <c r="D94" s="24">
        <f t="shared" ref="D94:D96" si="7">E94*E$2*5+F94*E$2*7</f>
        <v>15587.094853896659</v>
      </c>
      <c r="E94" s="30">
        <v>0.98865429749999989</v>
      </c>
      <c r="F94" s="31">
        <v>1.0716023930602501</v>
      </c>
    </row>
    <row r="95" spans="1:22" x14ac:dyDescent="0.25">
      <c r="A95" s="6" t="s">
        <v>233</v>
      </c>
      <c r="B95" s="29" t="s">
        <v>68</v>
      </c>
      <c r="C95" s="1"/>
      <c r="D95" s="24">
        <f t="shared" si="7"/>
        <v>21582.402298265497</v>
      </c>
      <c r="E95" s="25">
        <v>1.3689231368999999</v>
      </c>
      <c r="F95" s="26">
        <v>1.4837757880859099</v>
      </c>
    </row>
    <row r="96" spans="1:22" x14ac:dyDescent="0.25">
      <c r="A96" s="6" t="s">
        <v>66</v>
      </c>
      <c r="B96" s="29" t="s">
        <v>234</v>
      </c>
      <c r="C96" s="1"/>
      <c r="D96" s="24">
        <f t="shared" si="7"/>
        <v>13796.780512768302</v>
      </c>
      <c r="E96" s="30">
        <v>0.87509869372499993</v>
      </c>
      <c r="F96" s="26">
        <v>0.94851947412852755</v>
      </c>
    </row>
    <row r="97" spans="1:6" x14ac:dyDescent="0.25">
      <c r="A97" s="6"/>
      <c r="B97" s="3" t="s">
        <v>85</v>
      </c>
      <c r="C97" s="1" t="s">
        <v>15</v>
      </c>
      <c r="D97" s="9">
        <f>SUM(D29:D56)+SUM(D59:D66)+SUM(D68:D73)+SUM(D78:D80)+SUM(D75:D76)+SUM(D82:D86)+SUM(D88:D91)+SUM(D94:D96)</f>
        <v>201810.59315710457</v>
      </c>
      <c r="E97" s="34">
        <f t="shared" ref="E97:F97" si="8">SUM(E29:E56)+SUM(E59:E66)+SUM(E68:E73)+SUM(E78:E80)+SUM(E75:E76)+SUM(E82:E86)+SUM(E88:E91)+SUM(E94:E96)</f>
        <v>12.802018588040999</v>
      </c>
      <c r="F97" s="34">
        <f t="shared" si="8"/>
        <v>13.873181417577641</v>
      </c>
    </row>
    <row r="98" spans="1:6" x14ac:dyDescent="0.25">
      <c r="A98" s="36" t="s">
        <v>86</v>
      </c>
      <c r="B98" s="36"/>
      <c r="C98" s="36"/>
      <c r="D98" s="36"/>
    </row>
    <row r="99" spans="1:6" x14ac:dyDescent="0.25">
      <c r="A99" s="6" t="s">
        <v>87</v>
      </c>
      <c r="B99" s="1" t="s">
        <v>88</v>
      </c>
      <c r="C99" s="1" t="s">
        <v>89</v>
      </c>
      <c r="D99" s="1">
        <v>0</v>
      </c>
      <c r="E99" s="11" t="s">
        <v>120</v>
      </c>
    </row>
    <row r="100" spans="1:6" x14ac:dyDescent="0.25">
      <c r="A100" s="6" t="s">
        <v>90</v>
      </c>
      <c r="B100" s="1" t="s">
        <v>91</v>
      </c>
      <c r="C100" s="1" t="s">
        <v>89</v>
      </c>
      <c r="D100" s="1">
        <v>0</v>
      </c>
      <c r="E100" s="11" t="s">
        <v>120</v>
      </c>
    </row>
    <row r="101" spans="1:6" x14ac:dyDescent="0.25">
      <c r="A101" s="6" t="s">
        <v>92</v>
      </c>
      <c r="B101" s="1" t="s">
        <v>93</v>
      </c>
      <c r="C101" s="1" t="s">
        <v>89</v>
      </c>
      <c r="D101" s="1">
        <v>0</v>
      </c>
      <c r="E101" s="11" t="s">
        <v>120</v>
      </c>
    </row>
    <row r="102" spans="1:6" x14ac:dyDescent="0.25">
      <c r="A102" s="6" t="s">
        <v>94</v>
      </c>
      <c r="B102" s="1" t="s">
        <v>95</v>
      </c>
      <c r="C102" s="1" t="s">
        <v>15</v>
      </c>
      <c r="D102" s="1">
        <v>-3140.28</v>
      </c>
      <c r="E102" s="11" t="s">
        <v>120</v>
      </c>
    </row>
    <row r="103" spans="1:6" x14ac:dyDescent="0.25">
      <c r="A103" s="36" t="s">
        <v>96</v>
      </c>
      <c r="B103" s="36"/>
      <c r="C103" s="36"/>
      <c r="D103" s="36"/>
    </row>
    <row r="104" spans="1:6" ht="31.5" x14ac:dyDescent="0.25">
      <c r="A104" s="6" t="s">
        <v>97</v>
      </c>
      <c r="B104" s="1" t="s">
        <v>14</v>
      </c>
      <c r="C104" s="1" t="s">
        <v>15</v>
      </c>
      <c r="D104" s="1">
        <v>0</v>
      </c>
      <c r="E104" s="11" t="s">
        <v>98</v>
      </c>
    </row>
    <row r="105" spans="1:6" ht="31.5" x14ac:dyDescent="0.25">
      <c r="A105" s="6" t="s">
        <v>99</v>
      </c>
      <c r="B105" s="1" t="s">
        <v>17</v>
      </c>
      <c r="C105" s="1" t="s">
        <v>15</v>
      </c>
      <c r="D105" s="1">
        <v>0</v>
      </c>
      <c r="E105" s="11" t="s">
        <v>98</v>
      </c>
    </row>
    <row r="106" spans="1:6" ht="31.5" x14ac:dyDescent="0.25">
      <c r="A106" s="6" t="s">
        <v>100</v>
      </c>
      <c r="B106" s="1" t="s">
        <v>19</v>
      </c>
      <c r="C106" s="1" t="s">
        <v>15</v>
      </c>
      <c r="D106" s="1">
        <v>0</v>
      </c>
      <c r="E106" s="11" t="s">
        <v>98</v>
      </c>
    </row>
    <row r="107" spans="1:6" ht="31.5" x14ac:dyDescent="0.25">
      <c r="A107" s="6" t="s">
        <v>101</v>
      </c>
      <c r="B107" s="1" t="s">
        <v>43</v>
      </c>
      <c r="C107" s="1" t="s">
        <v>15</v>
      </c>
      <c r="D107" s="1">
        <v>0</v>
      </c>
      <c r="E107" s="11" t="s">
        <v>98</v>
      </c>
    </row>
    <row r="108" spans="1:6" ht="31.5" x14ac:dyDescent="0.25">
      <c r="A108" s="6" t="s">
        <v>102</v>
      </c>
      <c r="B108" s="1" t="s">
        <v>103</v>
      </c>
      <c r="C108" s="1" t="s">
        <v>15</v>
      </c>
      <c r="D108" s="1">
        <v>0</v>
      </c>
      <c r="E108" s="11" t="s">
        <v>98</v>
      </c>
    </row>
    <row r="109" spans="1:6" ht="31.5" x14ac:dyDescent="0.25">
      <c r="A109" s="6" t="s">
        <v>104</v>
      </c>
      <c r="B109" s="1" t="s">
        <v>47</v>
      </c>
      <c r="C109" s="1" t="s">
        <v>15</v>
      </c>
      <c r="D109" s="1">
        <v>0</v>
      </c>
      <c r="E109" s="11" t="s">
        <v>98</v>
      </c>
    </row>
    <row r="110" spans="1:6" x14ac:dyDescent="0.25">
      <c r="A110" s="36" t="s">
        <v>105</v>
      </c>
      <c r="B110" s="36"/>
      <c r="C110" s="36"/>
      <c r="D110" s="36"/>
      <c r="E110" s="8"/>
    </row>
    <row r="111" spans="1:6" ht="31.5" x14ac:dyDescent="0.25">
      <c r="A111" s="6" t="s">
        <v>106</v>
      </c>
      <c r="B111" s="1" t="s">
        <v>88</v>
      </c>
      <c r="C111" s="1" t="s">
        <v>89</v>
      </c>
      <c r="D111" s="1">
        <v>0</v>
      </c>
      <c r="E111" s="11" t="s">
        <v>98</v>
      </c>
    </row>
    <row r="112" spans="1:6" ht="31.5" x14ac:dyDescent="0.25">
      <c r="A112" s="6" t="s">
        <v>107</v>
      </c>
      <c r="B112" s="1" t="s">
        <v>91</v>
      </c>
      <c r="C112" s="1" t="s">
        <v>89</v>
      </c>
      <c r="D112" s="1">
        <v>0</v>
      </c>
      <c r="E112" s="11" t="s">
        <v>98</v>
      </c>
    </row>
    <row r="113" spans="1:5" ht="31.5" x14ac:dyDescent="0.25">
      <c r="A113" s="6" t="s">
        <v>108</v>
      </c>
      <c r="B113" s="1" t="s">
        <v>109</v>
      </c>
      <c r="C113" s="1" t="s">
        <v>89</v>
      </c>
      <c r="D113" s="1">
        <v>0</v>
      </c>
      <c r="E113" s="11" t="s">
        <v>98</v>
      </c>
    </row>
    <row r="114" spans="1:5" ht="31.5" x14ac:dyDescent="0.25">
      <c r="A114" s="6" t="s">
        <v>110</v>
      </c>
      <c r="B114" s="1" t="s">
        <v>95</v>
      </c>
      <c r="C114" s="1" t="s">
        <v>15</v>
      </c>
      <c r="D114" s="1">
        <v>0</v>
      </c>
      <c r="E114" s="11" t="s">
        <v>98</v>
      </c>
    </row>
    <row r="115" spans="1:5" x14ac:dyDescent="0.25">
      <c r="A115" s="36" t="s">
        <v>111</v>
      </c>
      <c r="B115" s="36"/>
      <c r="C115" s="36"/>
      <c r="D115" s="36"/>
    </row>
    <row r="116" spans="1:5" x14ac:dyDescent="0.25">
      <c r="A116" s="6" t="s">
        <v>112</v>
      </c>
      <c r="B116" s="1" t="s">
        <v>113</v>
      </c>
      <c r="C116" s="1" t="s">
        <v>89</v>
      </c>
      <c r="D116" s="1">
        <v>4</v>
      </c>
      <c r="E116" s="11" t="s">
        <v>114</v>
      </c>
    </row>
    <row r="117" spans="1:5" x14ac:dyDescent="0.25">
      <c r="A117" s="6" t="s">
        <v>115</v>
      </c>
      <c r="B117" s="1" t="s">
        <v>116</v>
      </c>
      <c r="C117" s="1" t="s">
        <v>89</v>
      </c>
      <c r="D117" s="1">
        <v>2</v>
      </c>
      <c r="E117" s="11" t="s">
        <v>114</v>
      </c>
    </row>
    <row r="118" spans="1:5" ht="31.5" x14ac:dyDescent="0.25">
      <c r="A118" s="6" t="s">
        <v>117</v>
      </c>
      <c r="B118" s="1" t="s">
        <v>118</v>
      </c>
      <c r="C118" s="1" t="s">
        <v>15</v>
      </c>
      <c r="D118" s="1">
        <v>23200</v>
      </c>
      <c r="E118" s="11" t="s">
        <v>114</v>
      </c>
    </row>
  </sheetData>
  <sheetProtection password="CC29" sheet="1" objects="1" scenarios="1" selectLockedCells="1" selectUnlockedCells="1"/>
  <mergeCells count="9">
    <mergeCell ref="A98:D98"/>
    <mergeCell ref="A103:D103"/>
    <mergeCell ref="A110:D110"/>
    <mergeCell ref="A115:D115"/>
    <mergeCell ref="A2:D2"/>
    <mergeCell ref="A8:D8"/>
    <mergeCell ref="A26:D26"/>
    <mergeCell ref="E27:E28"/>
    <mergeCell ref="F27:F28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2023-03-22T12:15:54Z</dcterms:modified>
</cp:coreProperties>
</file>