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форме'!$A$1:$D$118</definedName>
  </definedNames>
  <calcPr fullCalcOnLoad="1"/>
</workbook>
</file>

<file path=xl/sharedStrings.xml><?xml version="1.0" encoding="utf-8"?>
<sst xmlns="http://schemas.openxmlformats.org/spreadsheetml/2006/main" count="349" uniqueCount="244">
  <si>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</si>
  <si>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</si>
  <si>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</si>
  <si>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</si>
  <si>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</si>
  <si>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</si>
  <si>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</si>
  <si>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</si>
  <si>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</si>
  <si>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</si>
  <si>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</si>
  <si>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</si>
  <si>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</si>
  <si>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</si>
  <si>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</si>
  <si>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</si>
  <si>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</si>
  <si>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</si>
  <si>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</si>
  <si>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</si>
  <si>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</si>
  <si>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</si>
  <si>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</si>
  <si>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</si>
  <si>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</si>
  <si>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</si>
  <si>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</si>
  <si>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</si>
  <si>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</si>
  <si>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</si>
  <si>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</si>
  <si>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</si>
  <si>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</si>
  <si>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</si>
  <si>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</si>
  <si>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</si>
  <si>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</si>
  <si>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</si>
  <si>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</si>
  <si>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</si>
  <si>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</si>
  <si>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</si>
  <si>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</si>
  <si>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</si>
  <si>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</si>
  <si>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</si>
  <si>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</si>
  <si>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</si>
  <si>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</si>
  <si>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</si>
  <si>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</si>
  <si>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</si>
  <si>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</si>
  <si>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</si>
  <si>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</si>
  <si>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</si>
  <si>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</si>
  <si>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</si>
  <si>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</si>
  <si>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</si>
  <si>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</si>
  <si>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</si>
  <si>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</si>
  <si>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</si>
  <si>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</si>
  <si>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</si>
  <si>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</si>
  <si>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</si>
  <si>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</si>
  <si>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</si>
  <si>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</si>
  <si>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</si>
  <si>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</si>
  <si>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</si>
  <si>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</si>
  <si>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</si>
  <si>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</si>
  <si>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</si>
  <si>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</si>
  <si>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</si>
  <si>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</si>
  <si>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</si>
  <si>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</si>
  <si>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</si>
  <si>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</si>
  <si>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</si>
  <si>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</si>
  <si>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</si>
  <si>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</si>
  <si>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</si>
  <si>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</si>
  <si>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</si>
  <si>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</si>
  <si>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</si>
  <si>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</si>
  <si>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</si>
  <si>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</si>
  <si>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</si>
  <si>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</si>
  <si>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</si>
  <si>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</si>
  <si>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</si>
  <si>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</si>
  <si>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</si>
  <si>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</si>
  <si>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</si>
  <si>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</si>
  <si>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</si>
  <si>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</si>
  <si>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</si>
  <si>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</si>
  <si>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</si>
  <si>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</si>
  <si>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</si>
  <si>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</si>
  <si>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</si>
  <si>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</si>
  <si>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</si>
  <si>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</si>
  <si>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</si>
  <si>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</si>
  <si>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</si>
  <si>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</si>
  <si>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</si>
  <si>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</si>
  <si>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</si>
  <si>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</si>
  <si>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</si>
  <si>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</si>
  <si>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</si>
  <si>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</si>
  <si>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</si>
  <si>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</si>
  <si>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</si>
  <si>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</si>
  <si>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</si>
  <si>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</si>
  <si>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</si>
  <si>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</si>
  <si>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</si>
  <si>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</si>
  <si>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</si>
  <si>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</si>
  <si>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</si>
  <si>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</si>
  <si>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</si>
  <si>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</si>
  <si>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</si>
  <si>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</si>
  <si>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</si>
  <si>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</si>
  <si>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</si>
  <si>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</si>
  <si>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</si>
  <si>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</si>
  <si>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</si>
  <si>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</si>
  <si>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</si>
  <si>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</si>
  <si>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</si>
  <si>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</si>
  <si>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</si>
  <si>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</si>
  <si>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</si>
  <si>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</si>
  <si>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</si>
  <si>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</si>
  <si>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</si>
  <si>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хол.воды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</si>
  <si>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</si>
  <si>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</si>
  <si>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</si>
  <si>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</si>
  <si>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</si>
  <si>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</si>
  <si>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</si>
  <si>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</si>
  <si>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</si>
  <si>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</si>
  <si>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</si>
  <si>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</si>
  <si>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</si>
  <si>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</si>
  <si>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</si>
  <si>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</si>
  <si>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</si>
  <si>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</si>
  <si>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</si>
  <si>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</si>
  <si>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</si>
  <si>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</si>
  <si>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</si>
  <si>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</si>
  <si>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</si>
  <si>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</si>
  <si>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</si>
  <si>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</si>
  <si>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</si>
  <si>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</si>
  <si>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</si>
  <si>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</si>
  <si>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</si>
  <si>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</si>
  <si>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</si>
  <si>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</si>
  <si>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</si>
  <si>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</si>
  <si>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</si>
  <si>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</si>
  <si>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</si>
  <si>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</si>
  <si>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</si>
  <si>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</si>
  <si>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</si>
  <si>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</si>
  <si>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</si>
  <si>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</si>
  <si>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</si>
  <si>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</si>
  <si>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</si>
  <si>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</si>
  <si>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</si>
  <si>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</si>
  <si>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</si>
  <si>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</si>
  <si>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</si>
  <si>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</si>
  <si>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</si>
  <si>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</si>
  <si>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</si>
  <si>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</si>
  <si>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</si>
  <si>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</si>
  <si>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контейнерной площадки</t>
  </si>
  <si>
    <t>Обследование спец.организациями</t>
  </si>
  <si>
    <t>Проведение техосмотров и устранение незначит. неисправн. Дымоудаления</t>
  </si>
  <si>
    <t xml:space="preserve">     подоконники </t>
  </si>
  <si>
    <t>25.6.4</t>
  </si>
  <si>
    <t>Отчет об исполнении управляющей организацией ООО "ГУК "Привокзальная" договора управления за 2022 год по дому № 17  ул. Гагарина в г. Липецке</t>
  </si>
  <si>
    <t>31.03.2023 г.</t>
  </si>
  <si>
    <t>01.01.2022 г.</t>
  </si>
  <si>
    <t>31.12.2022 г.</t>
  </si>
  <si>
    <t>01.01.22-31.05.22</t>
  </si>
  <si>
    <t>01.06.22-31.12.22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</si>
</sst>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0"/>
    <numFmt numFmtId="184" formatCode="0.00000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&#1043;&#1072;&#1075;&#1072;&#1088;&#1080;&#1085;&#1072;,%20&#1076;.%2017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-150888.2403300999</v>
          </cell>
        </row>
        <row r="25">
          <cell r="D25">
            <v>89170.7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T124">
            <v>90744.89685936105</v>
          </cell>
        </row>
        <row r="125">
          <cell r="ET125">
            <v>106664.60184855587</v>
          </cell>
        </row>
        <row r="126">
          <cell r="ET126">
            <v>25563.082787459287</v>
          </cell>
        </row>
      </sheetData>
      <sheetData sheetId="7">
        <row r="124">
          <cell r="ET124">
            <v>59800.519855127</v>
          </cell>
        </row>
        <row r="125">
          <cell r="ET125">
            <v>70291.54102813634</v>
          </cell>
        </row>
        <row r="126">
          <cell r="ET126">
            <v>16845.968122691396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view="pageBreakPreview" zoomScaleNormal="90" zoomScaleSheetLayoutView="100" zoomScalePageLayoutView="0" workbookViewId="0" topLeftCell="A1">
      <selection activeCell="P13" sqref="P13"/>
    </sheetView>
  </sheetViews>
  <sheetFormatPr defaultColWidth="9.140625" defaultRowHeight="15"/>
  <cols>
    <col min="1" max="1" width="9.140625" style="10" customWidth="1"/>
    <col min="2" max="2" width="62.421875" style="14" customWidth="1"/>
    <col min="3" max="3" width="24.28125" style="14" customWidth="1"/>
    <col min="4" max="4" width="62.7109375" style="14" customWidth="1"/>
    <col min="5" max="5" width="18.7109375" style="2" hidden="1" customWidth="1"/>
    <col min="6" max="6" width="17.8515625" style="14" hidden="1" customWidth="1"/>
    <col min="7" max="12" width="9.140625" style="14" hidden="1" customWidth="1"/>
    <col min="13" max="22" width="9.140625" style="14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43" t="s">
        <v>238</v>
      </c>
      <c r="B2" s="43"/>
      <c r="C2" s="43"/>
      <c r="D2" s="43"/>
      <c r="E2" s="2">
        <v>2461.2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239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240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241</v>
      </c>
    </row>
    <row r="8" spans="1:4" ht="42.75" customHeight="1">
      <c r="A8" s="42" t="s">
        <v>63</v>
      </c>
      <c r="B8" s="42"/>
      <c r="C8" s="42"/>
      <c r="D8" s="42"/>
    </row>
    <row r="9" spans="1:4" ht="15.75">
      <c r="A9" s="7" t="s">
        <v>17</v>
      </c>
      <c r="B9" s="1" t="s">
        <v>32</v>
      </c>
      <c r="C9" s="1" t="s">
        <v>33</v>
      </c>
      <c r="D9" s="8">
        <f>'[1]по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37">
        <f>'[1]по форме'!$D$24</f>
        <v>-150888.2403300999</v>
      </c>
    </row>
    <row r="11" spans="1:4" ht="15.75">
      <c r="A11" s="7" t="s">
        <v>35</v>
      </c>
      <c r="B11" s="1" t="s">
        <v>36</v>
      </c>
      <c r="C11" s="1" t="s">
        <v>33</v>
      </c>
      <c r="D11" s="37">
        <f>'[1]по форме'!$D$25</f>
        <v>89170.7</v>
      </c>
    </row>
    <row r="12" spans="1:4" ht="31.5">
      <c r="A12" s="7" t="s">
        <v>37</v>
      </c>
      <c r="B12" s="1" t="s">
        <v>38</v>
      </c>
      <c r="C12" s="1" t="s">
        <v>33</v>
      </c>
      <c r="D12" s="37">
        <f>D13+D14+D15</f>
        <v>369910.610501331</v>
      </c>
    </row>
    <row r="13" spans="1:4" ht="15.75">
      <c r="A13" s="7" t="s">
        <v>54</v>
      </c>
      <c r="B13" s="11" t="s">
        <v>39</v>
      </c>
      <c r="C13" s="1" t="s">
        <v>33</v>
      </c>
      <c r="D13" s="37">
        <f>'[2]ГУК 2022'!$ET$125+'[2]ГУК 2021'!$ET$125</f>
        <v>176956.14287669223</v>
      </c>
    </row>
    <row r="14" spans="1:4" ht="15.75">
      <c r="A14" s="7" t="s">
        <v>55</v>
      </c>
      <c r="B14" s="11" t="s">
        <v>40</v>
      </c>
      <c r="C14" s="1" t="s">
        <v>33</v>
      </c>
      <c r="D14" s="37">
        <f>'[2]ГУК 2022'!$ET$124+'[2]ГУК 2021'!$ET$124</f>
        <v>150545.41671448806</v>
      </c>
    </row>
    <row r="15" spans="1:4" ht="15.75">
      <c r="A15" s="7" t="s">
        <v>56</v>
      </c>
      <c r="B15" s="11" t="s">
        <v>41</v>
      </c>
      <c r="C15" s="1" t="s">
        <v>33</v>
      </c>
      <c r="D15" s="37">
        <f>'[2]ГУК 2022'!$ET$126+'[2]ГУК 2021'!$ET$126</f>
        <v>42409.05091015068</v>
      </c>
    </row>
    <row r="16" spans="1:6" ht="15.75">
      <c r="A16" s="11" t="s">
        <v>42</v>
      </c>
      <c r="B16" s="11" t="s">
        <v>43</v>
      </c>
      <c r="C16" s="11" t="s">
        <v>33</v>
      </c>
      <c r="D16" s="38">
        <f>D17</f>
        <v>216142.860501331</v>
      </c>
      <c r="E16" s="2">
        <v>216142.86</v>
      </c>
      <c r="F16" s="13">
        <f>D16-E16</f>
        <v>0.000501331000123173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D12-D25+D102+D118</f>
        <v>216142.860501331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65254.62017123107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746.99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D22-D97</f>
        <v>-304655.99033009994</v>
      </c>
    </row>
    <row r="25" spans="1:6" ht="15.75">
      <c r="A25" s="11" t="s">
        <v>53</v>
      </c>
      <c r="B25" s="11" t="s">
        <v>61</v>
      </c>
      <c r="C25" s="11" t="s">
        <v>33</v>
      </c>
      <c r="D25" s="12">
        <v>125491.31</v>
      </c>
      <c r="E25" s="2">
        <f>D25+F16</f>
        <v>125491.310501331</v>
      </c>
      <c r="F25" s="13"/>
    </row>
    <row r="26" spans="1:4" ht="35.25" customHeight="1">
      <c r="A26" s="42" t="s">
        <v>62</v>
      </c>
      <c r="B26" s="42"/>
      <c r="C26" s="42"/>
      <c r="D26" s="42"/>
    </row>
    <row r="27" spans="1:22" s="6" customFormat="1" ht="24" customHeight="1">
      <c r="A27" s="16" t="s">
        <v>22</v>
      </c>
      <c r="B27" s="4" t="s">
        <v>64</v>
      </c>
      <c r="C27" s="4" t="s">
        <v>127</v>
      </c>
      <c r="D27" s="17" t="s">
        <v>128</v>
      </c>
      <c r="E27" s="41" t="s">
        <v>242</v>
      </c>
      <c r="F27" s="41" t="s">
        <v>243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6" t="s">
        <v>129</v>
      </c>
      <c r="B28" s="18" t="s">
        <v>130</v>
      </c>
      <c r="C28" s="19" t="s">
        <v>27</v>
      </c>
      <c r="D28" s="20" t="s">
        <v>27</v>
      </c>
      <c r="E28" s="41"/>
      <c r="F28" s="41"/>
    </row>
    <row r="29" spans="1:6" ht="15.75">
      <c r="A29" s="21" t="s">
        <v>68</v>
      </c>
      <c r="B29" s="22" t="s">
        <v>131</v>
      </c>
      <c r="C29" s="23" t="s">
        <v>132</v>
      </c>
      <c r="D29" s="24">
        <f>E29*E$2*5+F29*E$2*7</f>
        <v>1068.1515809457242</v>
      </c>
      <c r="E29" s="25">
        <v>0.03447889970399999</v>
      </c>
      <c r="F29" s="25">
        <v>0.037371679389165594</v>
      </c>
    </row>
    <row r="30" spans="1:6" ht="15.75">
      <c r="A30" s="21" t="s">
        <v>70</v>
      </c>
      <c r="B30" s="22" t="s">
        <v>119</v>
      </c>
      <c r="C30" s="23" t="s">
        <v>132</v>
      </c>
      <c r="D30" s="24">
        <f aca="true" t="shared" si="0" ref="D30:D57">E30*E$2*5+F30*E$2*7</f>
        <v>720.4070538156493</v>
      </c>
      <c r="E30" s="25">
        <v>0.023254042776</v>
      </c>
      <c r="F30" s="25">
        <v>0.0252050569649064</v>
      </c>
    </row>
    <row r="31" spans="1:6" ht="15.75">
      <c r="A31" s="21" t="s">
        <v>72</v>
      </c>
      <c r="B31" s="22" t="s">
        <v>84</v>
      </c>
      <c r="C31" s="23" t="s">
        <v>132</v>
      </c>
      <c r="D31" s="24">
        <f t="shared" si="0"/>
        <v>640.2541552454609</v>
      </c>
      <c r="E31" s="25">
        <v>0.020666784749999997</v>
      </c>
      <c r="F31" s="25">
        <v>0.022400727990524998</v>
      </c>
    </row>
    <row r="32" spans="1:6" ht="15.75">
      <c r="A32" s="21" t="s">
        <v>122</v>
      </c>
      <c r="B32" s="22" t="s">
        <v>0</v>
      </c>
      <c r="C32" s="23" t="s">
        <v>132</v>
      </c>
      <c r="D32" s="24">
        <f t="shared" si="0"/>
        <v>20160.807357027097</v>
      </c>
      <c r="E32" s="25">
        <v>0.650771357937</v>
      </c>
      <c r="F32" s="25">
        <v>0.7053710748679144</v>
      </c>
    </row>
    <row r="33" spans="1:22" s="6" customFormat="1" ht="15.75">
      <c r="A33" s="21" t="s">
        <v>124</v>
      </c>
      <c r="B33" s="22" t="s">
        <v>133</v>
      </c>
      <c r="C33" s="23" t="s">
        <v>132</v>
      </c>
      <c r="D33" s="24">
        <f t="shared" si="0"/>
        <v>2328.587058461383</v>
      </c>
      <c r="E33" s="25">
        <v>0.07516453757399999</v>
      </c>
      <c r="F33" s="25">
        <v>0.0814708422764586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21" t="s">
        <v>76</v>
      </c>
      <c r="B34" s="22" t="s">
        <v>120</v>
      </c>
      <c r="C34" s="23" t="s">
        <v>132</v>
      </c>
      <c r="D34" s="24">
        <f t="shared" si="0"/>
        <v>3689.7673925132326</v>
      </c>
      <c r="E34" s="25">
        <v>0.11910212195249999</v>
      </c>
      <c r="F34" s="25">
        <v>0.12909478998431476</v>
      </c>
    </row>
    <row r="35" spans="1:6" ht="15.75">
      <c r="A35" s="21" t="s">
        <v>78</v>
      </c>
      <c r="B35" s="22" t="s">
        <v>15</v>
      </c>
      <c r="C35" s="23" t="s">
        <v>132</v>
      </c>
      <c r="D35" s="24">
        <f t="shared" si="0"/>
        <v>6443.76007671933</v>
      </c>
      <c r="E35" s="25">
        <v>0.20799834158849997</v>
      </c>
      <c r="F35" s="25">
        <v>0.22544940244777514</v>
      </c>
    </row>
    <row r="36" spans="1:6" ht="31.5">
      <c r="A36" s="21" t="s">
        <v>80</v>
      </c>
      <c r="B36" s="22" t="s">
        <v>134</v>
      </c>
      <c r="C36" s="23" t="s">
        <v>132</v>
      </c>
      <c r="D36" s="24">
        <f t="shared" si="0"/>
        <v>28.897957817835664</v>
      </c>
      <c r="E36" s="25">
        <v>0.0009327981224999999</v>
      </c>
      <c r="F36" s="25">
        <v>0.00101105988497775</v>
      </c>
    </row>
    <row r="37" spans="1:6" ht="15.75">
      <c r="A37" s="21" t="s">
        <v>81</v>
      </c>
      <c r="B37" s="22" t="s">
        <v>135</v>
      </c>
      <c r="C37" s="23" t="s">
        <v>132</v>
      </c>
      <c r="D37" s="24">
        <f t="shared" si="0"/>
        <v>4969.687361347983</v>
      </c>
      <c r="E37" s="25">
        <v>0.16041670035299999</v>
      </c>
      <c r="F37" s="25">
        <v>0.17387566151261669</v>
      </c>
    </row>
    <row r="38" spans="1:6" ht="15.75">
      <c r="A38" s="21" t="s">
        <v>126</v>
      </c>
      <c r="B38" s="22" t="s">
        <v>136</v>
      </c>
      <c r="C38" s="23" t="s">
        <v>132</v>
      </c>
      <c r="D38" s="24">
        <f t="shared" si="0"/>
        <v>12107.275292357095</v>
      </c>
      <c r="E38" s="25">
        <v>0.3908111338695</v>
      </c>
      <c r="F38" s="25">
        <v>0.42360018800115107</v>
      </c>
    </row>
    <row r="39" spans="1:6" ht="31.5">
      <c r="A39" s="21" t="s">
        <v>82</v>
      </c>
      <c r="B39" s="22" t="s">
        <v>138</v>
      </c>
      <c r="C39" s="23" t="s">
        <v>132</v>
      </c>
      <c r="D39" s="24">
        <f t="shared" si="0"/>
        <v>153.93786392063834</v>
      </c>
      <c r="E39" s="25">
        <v>0.004968965327999999</v>
      </c>
      <c r="F39" s="25">
        <v>0.0053858615190192</v>
      </c>
    </row>
    <row r="40" spans="1:6" ht="31.5">
      <c r="A40" s="21" t="s">
        <v>137</v>
      </c>
      <c r="B40" s="22" t="s">
        <v>140</v>
      </c>
      <c r="C40" s="23" t="s">
        <v>132</v>
      </c>
      <c r="D40" s="24">
        <f t="shared" si="0"/>
        <v>556.0520817475037</v>
      </c>
      <c r="E40" s="25">
        <v>0.0179488232745</v>
      </c>
      <c r="F40" s="25">
        <v>0.01945472954723055</v>
      </c>
    </row>
    <row r="41" spans="1:6" ht="31.5">
      <c r="A41" s="21" t="s">
        <v>139</v>
      </c>
      <c r="B41" s="22" t="s">
        <v>142</v>
      </c>
      <c r="C41" s="23" t="s">
        <v>132</v>
      </c>
      <c r="D41" s="24">
        <f t="shared" si="0"/>
        <v>3336.3124904850224</v>
      </c>
      <c r="E41" s="25">
        <v>0.10769293964699998</v>
      </c>
      <c r="F41" s="25">
        <v>0.1167283772833833</v>
      </c>
    </row>
    <row r="42" spans="1:6" ht="15.75">
      <c r="A42" s="21" t="s">
        <v>141</v>
      </c>
      <c r="B42" s="22" t="s">
        <v>144</v>
      </c>
      <c r="C42" s="23" t="s">
        <v>132</v>
      </c>
      <c r="D42" s="24">
        <f t="shared" si="0"/>
        <v>6041.472817228884</v>
      </c>
      <c r="E42" s="25">
        <v>0.19501289802449998</v>
      </c>
      <c r="F42" s="25">
        <v>0.21137448016875554</v>
      </c>
    </row>
    <row r="43" spans="1:6" ht="15.75">
      <c r="A43" s="21" t="s">
        <v>143</v>
      </c>
      <c r="B43" s="22" t="s">
        <v>146</v>
      </c>
      <c r="C43" s="23" t="s">
        <v>132</v>
      </c>
      <c r="D43" s="24">
        <f t="shared" si="0"/>
        <v>11040.992561378034</v>
      </c>
      <c r="E43" s="25">
        <v>0.3563925588345</v>
      </c>
      <c r="F43" s="25">
        <v>0.38629389452071455</v>
      </c>
    </row>
    <row r="44" spans="1:6" ht="15.75">
      <c r="A44" s="21" t="s">
        <v>145</v>
      </c>
      <c r="B44" s="22" t="s">
        <v>150</v>
      </c>
      <c r="C44" s="23" t="s">
        <v>132</v>
      </c>
      <c r="D44" s="24">
        <f t="shared" si="0"/>
        <v>1459.537215630639</v>
      </c>
      <c r="E44" s="25">
        <v>0.0471124493655</v>
      </c>
      <c r="F44" s="25">
        <v>0.051065183867265454</v>
      </c>
    </row>
    <row r="45" spans="1:6" ht="15.75">
      <c r="A45" s="21" t="s">
        <v>147</v>
      </c>
      <c r="B45" s="22" t="s">
        <v>14</v>
      </c>
      <c r="C45" s="23" t="s">
        <v>132</v>
      </c>
      <c r="D45" s="24">
        <f t="shared" si="0"/>
        <v>24014.549029948597</v>
      </c>
      <c r="E45" s="25">
        <v>0.7751664110325</v>
      </c>
      <c r="F45" s="25">
        <v>0.8402028729181268</v>
      </c>
    </row>
    <row r="46" spans="1:6" ht="31.5">
      <c r="A46" s="21" t="s">
        <v>148</v>
      </c>
      <c r="B46" s="22" t="s">
        <v>153</v>
      </c>
      <c r="C46" s="23" t="s">
        <v>132</v>
      </c>
      <c r="D46" s="24">
        <f t="shared" si="0"/>
        <v>2844.147390931201</v>
      </c>
      <c r="E46" s="25">
        <v>0.09180632635349999</v>
      </c>
      <c r="F46" s="25">
        <v>0.09950887713455864</v>
      </c>
    </row>
    <row r="47" spans="1:6" ht="31.5">
      <c r="A47" s="21" t="s">
        <v>149</v>
      </c>
      <c r="B47" s="22" t="s">
        <v>155</v>
      </c>
      <c r="C47" s="23" t="s">
        <v>132</v>
      </c>
      <c r="D47" s="24">
        <f t="shared" si="0"/>
        <v>5437.765061331489</v>
      </c>
      <c r="E47" s="25">
        <v>0.17552579569049997</v>
      </c>
      <c r="F47" s="25">
        <v>0.19025240994893294</v>
      </c>
    </row>
    <row r="48" spans="1:6" ht="31.5">
      <c r="A48" s="21" t="s">
        <v>151</v>
      </c>
      <c r="B48" s="22" t="s">
        <v>157</v>
      </c>
      <c r="C48" s="23" t="s">
        <v>132</v>
      </c>
      <c r="D48" s="24">
        <f t="shared" si="0"/>
        <v>1986.6221228948752</v>
      </c>
      <c r="E48" s="25">
        <v>0.0641262402705</v>
      </c>
      <c r="F48" s="25">
        <v>0.06950643182919496</v>
      </c>
    </row>
    <row r="49" spans="1:6" ht="31.5">
      <c r="A49" s="21" t="s">
        <v>152</v>
      </c>
      <c r="B49" s="22" t="s">
        <v>159</v>
      </c>
      <c r="C49" s="23" t="s">
        <v>132</v>
      </c>
      <c r="D49" s="24">
        <f t="shared" si="0"/>
        <v>3845.08958974251</v>
      </c>
      <c r="E49" s="25">
        <v>0.12411577222049998</v>
      </c>
      <c r="F49" s="25">
        <v>0.13452908550979994</v>
      </c>
    </row>
    <row r="50" spans="1:6" ht="15.75">
      <c r="A50" s="21" t="s">
        <v>154</v>
      </c>
      <c r="B50" s="22" t="s">
        <v>232</v>
      </c>
      <c r="C50" s="23" t="s">
        <v>79</v>
      </c>
      <c r="D50" s="24">
        <f t="shared" si="0"/>
        <v>4064.506419161765</v>
      </c>
      <c r="E50" s="25">
        <v>0.13119833521049998</v>
      </c>
      <c r="F50" s="25">
        <v>0.14220587553466094</v>
      </c>
    </row>
    <row r="51" spans="1:6" ht="15.75">
      <c r="A51" s="21" t="s">
        <v>156</v>
      </c>
      <c r="B51" s="22" t="s">
        <v>117</v>
      </c>
      <c r="C51" s="23" t="s">
        <v>132</v>
      </c>
      <c r="D51" s="24">
        <f t="shared" si="0"/>
        <v>2758.422550793741</v>
      </c>
      <c r="E51" s="25">
        <v>0.08903921144399998</v>
      </c>
      <c r="F51" s="25">
        <v>0.09650960128415159</v>
      </c>
    </row>
    <row r="52" spans="1:6" ht="15.75">
      <c r="A52" s="21" t="s">
        <v>158</v>
      </c>
      <c r="B52" s="22" t="s">
        <v>233</v>
      </c>
      <c r="C52" s="23" t="s">
        <v>132</v>
      </c>
      <c r="D52" s="24">
        <f t="shared" si="0"/>
        <v>781.6984110556336</v>
      </c>
      <c r="E52" s="25">
        <v>0.025232468494499994</v>
      </c>
      <c r="F52" s="25">
        <v>0.027349472601188547</v>
      </c>
    </row>
    <row r="53" spans="1:6" ht="31.5">
      <c r="A53" s="21" t="s">
        <v>160</v>
      </c>
      <c r="B53" s="22" t="s">
        <v>163</v>
      </c>
      <c r="C53" s="23" t="s">
        <v>132</v>
      </c>
      <c r="D53" s="24">
        <f t="shared" si="0"/>
        <v>9988.2070801582</v>
      </c>
      <c r="E53" s="25">
        <v>0.32240966196449994</v>
      </c>
      <c r="F53" s="25">
        <v>0.34945983260332153</v>
      </c>
    </row>
    <row r="54" spans="1:6" ht="15.75">
      <c r="A54" s="21" t="s">
        <v>161</v>
      </c>
      <c r="B54" s="22" t="s">
        <v>234</v>
      </c>
      <c r="C54" s="23" t="s">
        <v>132</v>
      </c>
      <c r="D54" s="24">
        <f t="shared" si="0"/>
        <v>2422.58329011796</v>
      </c>
      <c r="E54" s="25">
        <v>0.078198645</v>
      </c>
      <c r="F54" s="25">
        <v>0.0847595113155</v>
      </c>
    </row>
    <row r="55" spans="1:6" ht="15.75">
      <c r="A55" s="21" t="s">
        <v>162</v>
      </c>
      <c r="B55" s="22" t="s">
        <v>165</v>
      </c>
      <c r="C55" s="23" t="s">
        <v>166</v>
      </c>
      <c r="D55" s="24">
        <f t="shared" si="0"/>
        <v>8888.734958104524</v>
      </c>
      <c r="E55" s="25">
        <v>0.28691976549299997</v>
      </c>
      <c r="F55" s="25">
        <v>0.3109923338178627</v>
      </c>
    </row>
    <row r="56" spans="1:6" ht="15.75">
      <c r="A56" s="21" t="s">
        <v>164</v>
      </c>
      <c r="B56" s="22" t="s">
        <v>168</v>
      </c>
      <c r="C56" s="23" t="s">
        <v>6</v>
      </c>
      <c r="D56" s="24">
        <f t="shared" si="0"/>
        <v>2990.6790716506216</v>
      </c>
      <c r="E56" s="25">
        <v>0.0965362272525</v>
      </c>
      <c r="F56" s="25">
        <v>0.10463561671898475</v>
      </c>
    </row>
    <row r="57" spans="1:6" ht="15.75">
      <c r="A57" s="21" t="s">
        <v>167</v>
      </c>
      <c r="B57" s="22" t="s">
        <v>170</v>
      </c>
      <c r="C57" s="23" t="s">
        <v>169</v>
      </c>
      <c r="D57" s="24">
        <f t="shared" si="0"/>
        <v>1888.9227996376892</v>
      </c>
      <c r="E57" s="25">
        <v>0.06097260062999999</v>
      </c>
      <c r="F57" s="25">
        <v>0.06608820182285699</v>
      </c>
    </row>
    <row r="58" spans="1:6" ht="15.75">
      <c r="A58" s="16" t="s">
        <v>171</v>
      </c>
      <c r="B58" s="26" t="s">
        <v>172</v>
      </c>
      <c r="C58" s="27" t="s">
        <v>27</v>
      </c>
      <c r="D58" s="28" t="s">
        <v>27</v>
      </c>
      <c r="E58" s="25"/>
      <c r="F58" s="25"/>
    </row>
    <row r="59" spans="1:6" ht="31.5">
      <c r="A59" s="7" t="s">
        <v>173</v>
      </c>
      <c r="B59" s="22" t="s">
        <v>174</v>
      </c>
      <c r="C59" s="27" t="s">
        <v>27</v>
      </c>
      <c r="D59" s="28" t="s">
        <v>27</v>
      </c>
      <c r="E59" s="25"/>
      <c r="F59" s="25"/>
    </row>
    <row r="60" spans="1:6" ht="31.5">
      <c r="A60" s="7" t="s">
        <v>175</v>
      </c>
      <c r="B60" s="22" t="s">
        <v>8</v>
      </c>
      <c r="C60" s="27" t="s">
        <v>176</v>
      </c>
      <c r="D60" s="24">
        <f aca="true" t="shared" si="1" ref="D60:D67">E60*E$2*5+F60*E$2*7</f>
        <v>5502.724901839367</v>
      </c>
      <c r="E60" s="25">
        <v>0.1776226365</v>
      </c>
      <c r="F60" s="25">
        <v>0.19252517570235</v>
      </c>
    </row>
    <row r="61" spans="1:6" ht="31.5">
      <c r="A61" s="7" t="s">
        <v>177</v>
      </c>
      <c r="B61" s="22" t="s">
        <v>178</v>
      </c>
      <c r="C61" s="27" t="s">
        <v>11</v>
      </c>
      <c r="D61" s="24">
        <f t="shared" si="1"/>
        <v>10417.108147507228</v>
      </c>
      <c r="E61" s="25">
        <v>0.3362541735</v>
      </c>
      <c r="F61" s="25">
        <v>0.36446589865665</v>
      </c>
    </row>
    <row r="62" spans="1:22" s="6" customFormat="1" ht="28.5" customHeight="1">
      <c r="A62" s="7" t="s">
        <v>179</v>
      </c>
      <c r="B62" s="22" t="s">
        <v>180</v>
      </c>
      <c r="C62" s="27" t="s">
        <v>10</v>
      </c>
      <c r="D62" s="24">
        <f t="shared" si="1"/>
        <v>2664.8416191297556</v>
      </c>
      <c r="E62" s="25">
        <v>0.08601850949999999</v>
      </c>
      <c r="F62" s="25">
        <v>0.09323546244705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6" ht="15.75">
      <c r="A63" s="7" t="s">
        <v>181</v>
      </c>
      <c r="B63" s="22" t="s">
        <v>13</v>
      </c>
      <c r="C63" s="27" t="s">
        <v>10</v>
      </c>
      <c r="D63" s="24">
        <f t="shared" si="1"/>
        <v>5468.116569123395</v>
      </c>
      <c r="E63" s="25">
        <v>0.17650551299999998</v>
      </c>
      <c r="F63" s="25">
        <v>0.1913143255407</v>
      </c>
    </row>
    <row r="64" spans="1:6" ht="15.75">
      <c r="A64" s="7" t="s">
        <v>182</v>
      </c>
      <c r="B64" s="22" t="s">
        <v>121</v>
      </c>
      <c r="C64" s="27" t="s">
        <v>132</v>
      </c>
      <c r="D64" s="24">
        <f t="shared" si="1"/>
        <v>1418.9416413548051</v>
      </c>
      <c r="E64" s="25">
        <v>0.0458020635</v>
      </c>
      <c r="F64" s="25">
        <v>0.04964485662765</v>
      </c>
    </row>
    <row r="65" spans="1:6" ht="31.5">
      <c r="A65" s="7" t="s">
        <v>183</v>
      </c>
      <c r="B65" s="22" t="s">
        <v>184</v>
      </c>
      <c r="C65" s="27" t="s">
        <v>132</v>
      </c>
      <c r="D65" s="24">
        <f t="shared" si="1"/>
        <v>7475.399866649705</v>
      </c>
      <c r="E65" s="25">
        <v>0.24129867599999996</v>
      </c>
      <c r="F65" s="25">
        <v>0.2615436349164</v>
      </c>
    </row>
    <row r="66" spans="1:6" ht="15.75">
      <c r="A66" s="7" t="s">
        <v>185</v>
      </c>
      <c r="B66" s="22" t="s">
        <v>186</v>
      </c>
      <c r="C66" s="27" t="s">
        <v>9</v>
      </c>
      <c r="D66" s="24">
        <f t="shared" si="1"/>
        <v>1522.7666395027175</v>
      </c>
      <c r="E66" s="25">
        <v>0.04915343399999999</v>
      </c>
      <c r="F66" s="25">
        <v>0.05327740711259999</v>
      </c>
    </row>
    <row r="67" spans="1:6" ht="15.75">
      <c r="A67" s="7" t="s">
        <v>187</v>
      </c>
      <c r="B67" s="22" t="s">
        <v>188</v>
      </c>
      <c r="C67" s="27" t="s">
        <v>7</v>
      </c>
      <c r="D67" s="24">
        <f t="shared" si="1"/>
        <v>1176.6833123430092</v>
      </c>
      <c r="E67" s="25">
        <v>0.037982199</v>
      </c>
      <c r="F67" s="25">
        <v>0.04116890549610001</v>
      </c>
    </row>
    <row r="68" spans="1:22" s="6" customFormat="1" ht="29.25" customHeight="1">
      <c r="A68" s="7" t="s">
        <v>71</v>
      </c>
      <c r="B68" s="22" t="s">
        <v>189</v>
      </c>
      <c r="C68" s="20" t="s">
        <v>27</v>
      </c>
      <c r="D68" s="20" t="s">
        <v>27</v>
      </c>
      <c r="E68" s="25"/>
      <c r="F68" s="2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6" ht="15.75">
      <c r="A69" s="7" t="s">
        <v>190</v>
      </c>
      <c r="B69" s="22" t="s">
        <v>191</v>
      </c>
      <c r="C69" s="27" t="s">
        <v>11</v>
      </c>
      <c r="D69" s="24">
        <f aca="true" t="shared" si="2" ref="D69:D74">E69*E$2*5+F69*E$2*7</f>
        <v>9275.033167880189</v>
      </c>
      <c r="E69" s="25">
        <v>0.29938909799999996</v>
      </c>
      <c r="F69" s="25">
        <v>0.3245078433222</v>
      </c>
    </row>
    <row r="70" spans="1:6" ht="15.75">
      <c r="A70" s="7" t="s">
        <v>192</v>
      </c>
      <c r="B70" s="22" t="s">
        <v>193</v>
      </c>
      <c r="C70" s="27" t="s">
        <v>11</v>
      </c>
      <c r="D70" s="24">
        <f t="shared" si="2"/>
        <v>22218.54960365329</v>
      </c>
      <c r="E70" s="25">
        <v>0.717193287</v>
      </c>
      <c r="F70" s="25">
        <v>0.7773658037793</v>
      </c>
    </row>
    <row r="71" spans="1:6" ht="15.75">
      <c r="A71" s="7" t="s">
        <v>194</v>
      </c>
      <c r="B71" s="22" t="s">
        <v>118</v>
      </c>
      <c r="C71" s="27" t="s">
        <v>195</v>
      </c>
      <c r="D71" s="24">
        <f t="shared" si="2"/>
        <v>1972.6749648103391</v>
      </c>
      <c r="E71" s="25">
        <v>0.0636760395</v>
      </c>
      <c r="F71" s="25">
        <v>0.06901845921405</v>
      </c>
    </row>
    <row r="72" spans="1:6" ht="15.75">
      <c r="A72" s="7" t="s">
        <v>196</v>
      </c>
      <c r="B72" s="22" t="s">
        <v>197</v>
      </c>
      <c r="C72" s="27" t="s">
        <v>9</v>
      </c>
      <c r="D72" s="24">
        <f t="shared" si="2"/>
        <v>830.5999851833006</v>
      </c>
      <c r="E72" s="25">
        <v>0.026810964</v>
      </c>
      <c r="F72" s="25">
        <v>0.029060403879600002</v>
      </c>
    </row>
    <row r="73" spans="1:6" ht="15.75">
      <c r="A73" s="7" t="s">
        <v>198</v>
      </c>
      <c r="B73" s="22" t="s">
        <v>199</v>
      </c>
      <c r="C73" s="27" t="s">
        <v>12</v>
      </c>
      <c r="D73" s="24">
        <f t="shared" si="2"/>
        <v>9828.766491335722</v>
      </c>
      <c r="E73" s="25">
        <v>0.3172630739999999</v>
      </c>
      <c r="F73" s="25">
        <v>0.3438814459085999</v>
      </c>
    </row>
    <row r="74" spans="1:22" s="6" customFormat="1" ht="15.75">
      <c r="A74" s="7" t="s">
        <v>200</v>
      </c>
      <c r="B74" s="22" t="s">
        <v>201</v>
      </c>
      <c r="C74" s="27" t="s">
        <v>11</v>
      </c>
      <c r="D74" s="24">
        <f t="shared" si="2"/>
        <v>415.2999925916503</v>
      </c>
      <c r="E74" s="25">
        <v>0.013405482</v>
      </c>
      <c r="F74" s="25">
        <v>0.014530201939800001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6" ht="15.75">
      <c r="A75" s="16" t="s">
        <v>202</v>
      </c>
      <c r="B75" s="29" t="s">
        <v>203</v>
      </c>
      <c r="C75" s="20" t="s">
        <v>27</v>
      </c>
      <c r="D75" s="20" t="s">
        <v>27</v>
      </c>
      <c r="E75" s="25"/>
      <c r="F75" s="25"/>
    </row>
    <row r="76" spans="1:6" ht="15.75">
      <c r="A76" s="7" t="s">
        <v>65</v>
      </c>
      <c r="B76" s="30" t="s">
        <v>2</v>
      </c>
      <c r="C76" s="31" t="s">
        <v>204</v>
      </c>
      <c r="D76" s="24">
        <f>E76*E$2*5+F76*E$2*7</f>
        <v>332.1707774078883</v>
      </c>
      <c r="E76" s="25">
        <v>0.010722151353</v>
      </c>
      <c r="F76" s="25">
        <v>0.011621739851516702</v>
      </c>
    </row>
    <row r="77" spans="1:6" ht="15.75">
      <c r="A77" s="7" t="s">
        <v>205</v>
      </c>
      <c r="B77" s="32" t="s">
        <v>3</v>
      </c>
      <c r="C77" s="27" t="s">
        <v>132</v>
      </c>
      <c r="D77" s="24">
        <f>E77*E$2*5+F77*E$2*7</f>
        <v>1029.7709399637129</v>
      </c>
      <c r="E77" s="25">
        <v>0.0332400097425</v>
      </c>
      <c r="F77" s="25">
        <v>0.03602884655989575</v>
      </c>
    </row>
    <row r="78" spans="1:6" ht="31.5">
      <c r="A78" s="16" t="s">
        <v>206</v>
      </c>
      <c r="B78" s="33" t="s">
        <v>207</v>
      </c>
      <c r="C78" s="20" t="s">
        <v>27</v>
      </c>
      <c r="D78" s="20" t="s">
        <v>27</v>
      </c>
      <c r="E78" s="25"/>
      <c r="F78" s="25"/>
    </row>
    <row r="79" spans="1:6" ht="31.5">
      <c r="A79" s="7" t="s">
        <v>66</v>
      </c>
      <c r="B79" s="34" t="s">
        <v>208</v>
      </c>
      <c r="C79" s="27" t="s">
        <v>209</v>
      </c>
      <c r="D79" s="24">
        <f>E79*E$2*5+F79*E$2*7</f>
        <v>471.9192249149786</v>
      </c>
      <c r="E79" s="25">
        <v>0.015233096045999999</v>
      </c>
      <c r="F79" s="25">
        <v>0.0165111528042594</v>
      </c>
    </row>
    <row r="80" spans="1:22" ht="31.5">
      <c r="A80" s="7" t="s">
        <v>210</v>
      </c>
      <c r="B80" s="22" t="s">
        <v>235</v>
      </c>
      <c r="C80" s="27" t="s">
        <v>204</v>
      </c>
      <c r="D80" s="24">
        <f>E80*E$2*5+F80*E$2*7</f>
        <v>1258.497410883564</v>
      </c>
      <c r="E80" s="25">
        <v>0.040623078954</v>
      </c>
      <c r="F80" s="25">
        <v>0.0440313552782406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6" customFormat="1" ht="15.75">
      <c r="A81" s="7" t="s">
        <v>73</v>
      </c>
      <c r="B81" s="34" t="s">
        <v>211</v>
      </c>
      <c r="C81" s="27" t="s">
        <v>132</v>
      </c>
      <c r="D81" s="24">
        <f>E81*E$2*5+F81*E$2*7</f>
        <v>2157.171986519179</v>
      </c>
      <c r="E81" s="25">
        <v>0.06963142487849998</v>
      </c>
      <c r="F81" s="25">
        <v>0.07547350142580614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6" ht="15.75">
      <c r="A82" s="16" t="s">
        <v>212</v>
      </c>
      <c r="B82" s="33" t="s">
        <v>213</v>
      </c>
      <c r="C82" s="20" t="s">
        <v>27</v>
      </c>
      <c r="D82" s="20" t="s">
        <v>27</v>
      </c>
      <c r="E82" s="25"/>
      <c r="F82" s="25"/>
    </row>
    <row r="83" spans="1:6" ht="31.5">
      <c r="A83" s="7" t="s">
        <v>67</v>
      </c>
      <c r="B83" s="22" t="s">
        <v>214</v>
      </c>
      <c r="C83" s="35" t="s">
        <v>5</v>
      </c>
      <c r="D83" s="24">
        <f>E83*E$2*5+F83*E$2*7</f>
        <v>24603.06372778368</v>
      </c>
      <c r="E83" s="25">
        <v>0.7941630961499999</v>
      </c>
      <c r="F83" s="25">
        <v>0.860793379916985</v>
      </c>
    </row>
    <row r="84" spans="1:6" ht="31.5">
      <c r="A84" s="7" t="s">
        <v>215</v>
      </c>
      <c r="B84" s="22" t="s">
        <v>216</v>
      </c>
      <c r="C84" s="35" t="s">
        <v>10</v>
      </c>
      <c r="D84" s="24">
        <f>E84*E$2*5+F84*E$2*7</f>
        <v>9825.305658064126</v>
      </c>
      <c r="E84" s="25">
        <v>0.31715136164999996</v>
      </c>
      <c r="F84" s="25">
        <v>0.343760360892435</v>
      </c>
    </row>
    <row r="85" spans="1:6" ht="15.75">
      <c r="A85" s="7" t="s">
        <v>74</v>
      </c>
      <c r="B85" s="22" t="s">
        <v>217</v>
      </c>
      <c r="C85" s="35" t="s">
        <v>6</v>
      </c>
      <c r="D85" s="24">
        <f>E85*E$2*5+F85*E$2*7</f>
        <v>1868.8499666624261</v>
      </c>
      <c r="E85" s="25">
        <v>0.06032466899999999</v>
      </c>
      <c r="F85" s="25">
        <v>0.0653859087291</v>
      </c>
    </row>
    <row r="86" spans="1:6" ht="15.75">
      <c r="A86" s="7" t="s">
        <v>123</v>
      </c>
      <c r="B86" s="22" t="s">
        <v>218</v>
      </c>
      <c r="C86" s="35" t="s">
        <v>12</v>
      </c>
      <c r="D86" s="24">
        <f>E86*E$2*5+F86*E$2*7</f>
        <v>892.894984072048</v>
      </c>
      <c r="E86" s="25">
        <v>0.028821786299999996</v>
      </c>
      <c r="F86" s="25">
        <v>0.031239934170569996</v>
      </c>
    </row>
    <row r="87" spans="1:22" s="6" customFormat="1" ht="15.75">
      <c r="A87" s="7" t="s">
        <v>125</v>
      </c>
      <c r="B87" s="32" t="s">
        <v>219</v>
      </c>
      <c r="C87" s="23" t="s">
        <v>79</v>
      </c>
      <c r="D87" s="24">
        <f>E87*E$2*5+F87*E$2*7</f>
        <v>373.7699933324852</v>
      </c>
      <c r="E87" s="25">
        <v>0.012064933799999998</v>
      </c>
      <c r="F87" s="25">
        <v>0.01307718174582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6" ht="15.75">
      <c r="A88" s="7" t="s">
        <v>77</v>
      </c>
      <c r="B88" s="34" t="s">
        <v>220</v>
      </c>
      <c r="C88" s="20" t="s">
        <v>27</v>
      </c>
      <c r="D88" s="20" t="s">
        <v>27</v>
      </c>
      <c r="E88" s="25">
        <v>0</v>
      </c>
      <c r="F88" s="25"/>
    </row>
    <row r="89" spans="1:6" ht="15.75">
      <c r="A89" s="7" t="s">
        <v>221</v>
      </c>
      <c r="B89" s="32" t="s">
        <v>222</v>
      </c>
      <c r="C89" s="27" t="s">
        <v>79</v>
      </c>
      <c r="D89" s="24">
        <f>E89*E$2*5+F89*E$2*7</f>
        <v>114.20749796270383</v>
      </c>
      <c r="E89" s="25">
        <v>0.0036865075499999994</v>
      </c>
      <c r="F89" s="25">
        <v>0.003995805533445</v>
      </c>
    </row>
    <row r="90" spans="1:22" ht="15.75">
      <c r="A90" s="7" t="s">
        <v>223</v>
      </c>
      <c r="B90" s="32" t="s">
        <v>236</v>
      </c>
      <c r="C90" s="27" t="s">
        <v>79</v>
      </c>
      <c r="D90" s="24">
        <f>E90*E$2*5+F90*E$2*7</f>
        <v>17.30416635798543</v>
      </c>
      <c r="E90" s="25">
        <v>0.00055856175</v>
      </c>
      <c r="F90" s="25">
        <v>0.000605425080825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6" ht="15.75">
      <c r="A91" s="7" t="s">
        <v>225</v>
      </c>
      <c r="B91" s="32" t="s">
        <v>224</v>
      </c>
      <c r="C91" s="27" t="s">
        <v>79</v>
      </c>
      <c r="D91" s="24">
        <f>E91*E$2*5+F91*E$2*7</f>
        <v>96.9033316047184</v>
      </c>
      <c r="E91" s="25">
        <v>0.0031279458</v>
      </c>
      <c r="F91" s="25">
        <v>0.00339038045262</v>
      </c>
    </row>
    <row r="92" spans="1:6" ht="15.75">
      <c r="A92" s="7" t="s">
        <v>237</v>
      </c>
      <c r="B92" s="32" t="s">
        <v>226</v>
      </c>
      <c r="C92" s="27" t="s">
        <v>79</v>
      </c>
      <c r="D92" s="24">
        <f>E92*E$2*5+F92*E$2*7</f>
        <v>3.460833271597086</v>
      </c>
      <c r="E92" s="25">
        <v>0.00011171235</v>
      </c>
      <c r="F92" s="25">
        <v>0.00012108501616500001</v>
      </c>
    </row>
    <row r="93" spans="1:6" ht="15.75">
      <c r="A93" s="16" t="s">
        <v>227</v>
      </c>
      <c r="B93" s="33" t="s">
        <v>228</v>
      </c>
      <c r="C93" s="1" t="s">
        <v>27</v>
      </c>
      <c r="D93" s="20" t="s">
        <v>27</v>
      </c>
      <c r="E93" s="25"/>
      <c r="F93" s="25"/>
    </row>
    <row r="94" spans="1:6" ht="15.75">
      <c r="A94" s="7" t="s">
        <v>69</v>
      </c>
      <c r="B94" s="32" t="s">
        <v>229</v>
      </c>
      <c r="C94" s="27" t="s">
        <v>4</v>
      </c>
      <c r="D94" s="24">
        <f>E94*E$2*5+F94*E$2*7</f>
        <v>30628.37445363421</v>
      </c>
      <c r="E94" s="25">
        <v>0.9886542974999999</v>
      </c>
      <c r="F94" s="25">
        <v>1.07160239306025</v>
      </c>
    </row>
    <row r="95" spans="1:6" ht="15.75">
      <c r="A95" s="7" t="s">
        <v>230</v>
      </c>
      <c r="B95" s="32" t="s">
        <v>1</v>
      </c>
      <c r="C95" s="20" t="s">
        <v>27</v>
      </c>
      <c r="D95" s="24">
        <f>E95*E$2*5+F95*E$2*7</f>
        <v>42409.05091015068</v>
      </c>
      <c r="E95" s="25">
        <v>1.3689231369</v>
      </c>
      <c r="F95" s="25">
        <v>1.48377578808591</v>
      </c>
    </row>
    <row r="96" spans="1:6" ht="15.75">
      <c r="A96" s="7" t="s">
        <v>75</v>
      </c>
      <c r="B96" s="32" t="s">
        <v>231</v>
      </c>
      <c r="C96" s="1"/>
      <c r="D96" s="24">
        <f>E96*E$2*5+F96*E$2*7</f>
        <v>26982.559643670254</v>
      </c>
      <c r="E96" s="25">
        <v>0.8709709223924998</v>
      </c>
      <c r="F96" s="25">
        <v>0.9440453827812306</v>
      </c>
    </row>
    <row r="97" spans="1:6" ht="15.75">
      <c r="A97" s="7"/>
      <c r="B97" s="4" t="s">
        <v>83</v>
      </c>
      <c r="C97" s="1" t="s">
        <v>33</v>
      </c>
      <c r="D97" s="9">
        <f>SUM(D29:D57)+SUM(D60:D67)+SUM(D69:D74)+SUM(D76:D77)+SUM(D79:D81)+SUM(D83:D87)+SUM(D89:D92)+SUM(D94:D96)</f>
        <v>369910.61050133104</v>
      </c>
      <c r="E97" s="36">
        <f>SUM(E29:E57)+SUM(E60:E67)+SUM(E69:E74)+SUM(E76:E77)+SUM(E79:E81)+SUM(E83:E87)+SUM(E89:E92)+SUM(E94:E96)</f>
        <v>11.940356655774</v>
      </c>
      <c r="F97" s="36">
        <f>SUM(F29:F57)+SUM(F60:F67)+SUM(F69:F74)+SUM(F76:F77)+SUM(F79:F81)+SUM(F83:F87)+SUM(F89:F92)+SUM(F94:F96)</f>
        <v>12.942152579193438</v>
      </c>
    </row>
    <row r="98" spans="1:4" ht="15.75">
      <c r="A98" s="42" t="s">
        <v>85</v>
      </c>
      <c r="B98" s="42"/>
      <c r="C98" s="42"/>
      <c r="D98" s="42"/>
    </row>
    <row r="99" spans="1:4" ht="15.75">
      <c r="A99" s="7" t="s">
        <v>86</v>
      </c>
      <c r="B99" s="1" t="s">
        <v>87</v>
      </c>
      <c r="C99" s="1" t="s">
        <v>88</v>
      </c>
      <c r="D99" s="39">
        <v>2</v>
      </c>
    </row>
    <row r="100" spans="1:4" ht="15.75">
      <c r="A100" s="7" t="s">
        <v>89</v>
      </c>
      <c r="B100" s="1" t="s">
        <v>90</v>
      </c>
      <c r="C100" s="1" t="s">
        <v>88</v>
      </c>
      <c r="D100" s="39">
        <v>2</v>
      </c>
    </row>
    <row r="101" spans="1:4" ht="15.75">
      <c r="A101" s="7" t="s">
        <v>91</v>
      </c>
      <c r="B101" s="1" t="s">
        <v>92</v>
      </c>
      <c r="C101" s="1" t="s">
        <v>88</v>
      </c>
      <c r="D101" s="1">
        <v>0</v>
      </c>
    </row>
    <row r="102" spans="1:4" ht="15.75">
      <c r="A102" s="7" t="s">
        <v>93</v>
      </c>
      <c r="B102" s="1" t="s">
        <v>94</v>
      </c>
      <c r="C102" s="1" t="s">
        <v>33</v>
      </c>
      <c r="D102" s="40">
        <v>-28276.44</v>
      </c>
    </row>
    <row r="103" spans="1:4" ht="15.75">
      <c r="A103" s="42" t="s">
        <v>95</v>
      </c>
      <c r="B103" s="42"/>
      <c r="C103" s="42"/>
      <c r="D103" s="42"/>
    </row>
    <row r="104" spans="1:4" ht="15.75">
      <c r="A104" s="7" t="s">
        <v>96</v>
      </c>
      <c r="B104" s="1" t="s">
        <v>32</v>
      </c>
      <c r="C104" s="1" t="s">
        <v>33</v>
      </c>
      <c r="D104" s="1">
        <v>0</v>
      </c>
    </row>
    <row r="105" spans="1:4" ht="15.75">
      <c r="A105" s="7" t="s">
        <v>97</v>
      </c>
      <c r="B105" s="1" t="s">
        <v>34</v>
      </c>
      <c r="C105" s="1" t="s">
        <v>33</v>
      </c>
      <c r="D105" s="1">
        <v>0</v>
      </c>
    </row>
    <row r="106" spans="1:4" ht="15.75">
      <c r="A106" s="7" t="s">
        <v>98</v>
      </c>
      <c r="B106" s="1" t="s">
        <v>36</v>
      </c>
      <c r="C106" s="1" t="s">
        <v>33</v>
      </c>
      <c r="D106" s="1">
        <v>0</v>
      </c>
    </row>
    <row r="107" spans="1:4" ht="15.75">
      <c r="A107" s="7" t="s">
        <v>99</v>
      </c>
      <c r="B107" s="1" t="s">
        <v>59</v>
      </c>
      <c r="C107" s="1" t="s">
        <v>33</v>
      </c>
      <c r="D107" s="1">
        <v>0</v>
      </c>
    </row>
    <row r="108" spans="1:4" ht="15.75">
      <c r="A108" s="7" t="s">
        <v>100</v>
      </c>
      <c r="B108" s="1" t="s">
        <v>101</v>
      </c>
      <c r="C108" s="1" t="s">
        <v>33</v>
      </c>
      <c r="D108" s="1">
        <v>0</v>
      </c>
    </row>
    <row r="109" spans="1:4" ht="15.75">
      <c r="A109" s="7" t="s">
        <v>102</v>
      </c>
      <c r="B109" s="1" t="s">
        <v>61</v>
      </c>
      <c r="C109" s="1" t="s">
        <v>33</v>
      </c>
      <c r="D109" s="1">
        <v>0</v>
      </c>
    </row>
    <row r="110" spans="1:4" ht="15.75">
      <c r="A110" s="42" t="s">
        <v>103</v>
      </c>
      <c r="B110" s="42"/>
      <c r="C110" s="42"/>
      <c r="D110" s="42"/>
    </row>
    <row r="111" spans="1:4" ht="15.75">
      <c r="A111" s="7" t="s">
        <v>104</v>
      </c>
      <c r="B111" s="1" t="s">
        <v>87</v>
      </c>
      <c r="C111" s="1" t="s">
        <v>88</v>
      </c>
      <c r="D111" s="1">
        <v>0</v>
      </c>
    </row>
    <row r="112" spans="1:4" ht="15.75">
      <c r="A112" s="7" t="s">
        <v>105</v>
      </c>
      <c r="B112" s="1" t="s">
        <v>90</v>
      </c>
      <c r="C112" s="1" t="s">
        <v>88</v>
      </c>
      <c r="D112" s="1">
        <v>0</v>
      </c>
    </row>
    <row r="113" spans="1:4" ht="15.75">
      <c r="A113" s="7" t="s">
        <v>106</v>
      </c>
      <c r="B113" s="1" t="s">
        <v>107</v>
      </c>
      <c r="C113" s="1" t="s">
        <v>88</v>
      </c>
      <c r="D113" s="1">
        <v>0</v>
      </c>
    </row>
    <row r="114" spans="1:4" ht="15.75">
      <c r="A114" s="7" t="s">
        <v>108</v>
      </c>
      <c r="B114" s="1" t="s">
        <v>94</v>
      </c>
      <c r="C114" s="1" t="s">
        <v>33</v>
      </c>
      <c r="D114" s="1">
        <v>0</v>
      </c>
    </row>
    <row r="115" spans="1:4" ht="15.75">
      <c r="A115" s="42" t="s">
        <v>109</v>
      </c>
      <c r="B115" s="42"/>
      <c r="C115" s="42"/>
      <c r="D115" s="42"/>
    </row>
    <row r="116" spans="1:4" ht="15.75">
      <c r="A116" s="7" t="s">
        <v>110</v>
      </c>
      <c r="B116" s="1" t="s">
        <v>111</v>
      </c>
      <c r="C116" s="1" t="s">
        <v>88</v>
      </c>
      <c r="D116" s="1">
        <v>2</v>
      </c>
    </row>
    <row r="117" spans="1:4" ht="15.75">
      <c r="A117" s="7" t="s">
        <v>112</v>
      </c>
      <c r="B117" s="1" t="s">
        <v>113</v>
      </c>
      <c r="C117" s="1" t="s">
        <v>88</v>
      </c>
      <c r="D117" s="1">
        <v>0</v>
      </c>
    </row>
    <row r="118" spans="1:4" ht="31.5">
      <c r="A118" s="7" t="s">
        <v>114</v>
      </c>
      <c r="B118" s="1" t="s">
        <v>115</v>
      </c>
      <c r="C118" s="1" t="s">
        <v>33</v>
      </c>
      <c r="D118" s="1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5:D115"/>
    <mergeCell ref="A2:D2"/>
    <mergeCell ref="A26:D26"/>
    <mergeCell ref="A8:D8"/>
    <mergeCell ref="A98:D98"/>
    <mergeCell ref="A103:D103"/>
    <mergeCell ref="A110:D110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2023-03-20T10:59:36Z</dcterms:modified>
  <cp:category/>
  <cp:version/>
  <cp:contentType/>
  <cp:contentStatus/>
</cp:coreProperties>
</file>