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<sst xmlns="http://schemas.openxmlformats.org/spreadsheetml/2006/main" count="336" uniqueCount="248">
  <si>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</si>
  <si>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</si>
  <si>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</si>
  <si>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</si>
  <si>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</si>
  <si>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</si>
  <si>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</si>
  <si>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</si>
  <si>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</si>
  <si>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</si>
  <si>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</si>
  <si>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</si>
  <si>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</si>
  <si>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</si>
  <si>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</si>
  <si>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</si>
  <si>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</si>
  <si>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</si>
  <si>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</si>
  <si>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</si>
  <si>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</si>
  <si>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</si>
  <si>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</si>
  <si>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</si>
  <si>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</si>
  <si>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</si>
  <si>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</si>
  <si>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</si>
  <si>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</si>
  <si>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</si>
  <si>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</si>
  <si>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</si>
  <si>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</si>
  <si>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</si>
  <si>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</si>
  <si>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</si>
  <si>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</si>
  <si>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</si>
  <si>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</si>
  <si>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</si>
  <si>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</si>
  <si>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</si>
  <si>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</si>
  <si>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</si>
  <si>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</si>
  <si>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</si>
  <si>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</si>
  <si>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</si>
  <si>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</si>
  <si>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</si>
  <si>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</si>
  <si>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</si>
  <si>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</si>
  <si>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</si>
  <si>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</si>
  <si>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</si>
  <si>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</si>
  <si>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</si>
  <si>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</si>
  <si>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</si>
  <si>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</si>
  <si>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</si>
  <si>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</si>
  <si>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</si>
  <si>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</si>
  <si>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</si>
  <si>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</si>
  <si>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</si>
  <si>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</si>
  <si>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</si>
  <si>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</si>
  <si>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</si>
  <si>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</si>
  <si>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</si>
  <si>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</si>
  <si>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</si>
  <si>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</si>
  <si>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</si>
  <si>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</si>
  <si>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</si>
  <si>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</si>
  <si>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</si>
  <si>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</si>
  <si>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</si>
  <si>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</si>
  <si>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</si>
  <si>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</si>
  <si>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</si>
  <si>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</si>
  <si>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</si>
  <si>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</si>
  <si>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</si>
  <si>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</si>
  <si>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</si>
  <si>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</si>
  <si>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</si>
  <si>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</si>
  <si>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</si>
  <si>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</si>
  <si>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</si>
  <si>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</si>
  <si>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</si>
  <si>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</si>
  <si>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</si>
  <si>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</si>
  <si>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</si>
  <si>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</si>
  <si>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</si>
  <si>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</si>
  <si>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</si>
  <si>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</si>
  <si>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</si>
  <si>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</si>
  <si>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</si>
  <si>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</si>
  <si>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</si>
  <si>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</si>
  <si>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</si>
  <si>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</si>
  <si>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</si>
  <si>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</si>
  <si>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</si>
  <si>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</si>
  <si>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</si>
  <si>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</si>
  <si>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</si>
  <si>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</si>
  <si>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</si>
  <si>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</si>
  <si>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</si>
  <si>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</si>
  <si>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</si>
  <si>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</si>
  <si>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</si>
  <si>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</si>
  <si>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</si>
  <si>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</si>
  <si>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</si>
  <si>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</si>
  <si>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</si>
  <si>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</si>
  <si>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</si>
  <si>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</si>
  <si>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</si>
  <si>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</si>
  <si>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</si>
  <si>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</si>
  <si>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</si>
  <si>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</si>
  <si>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</si>
  <si>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</si>
  <si>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</si>
  <si>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</si>
  <si>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</si>
  <si>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</si>
  <si>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</si>
  <si>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</si>
  <si>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</si>
  <si>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</si>
  <si>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</si>
  <si>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</si>
  <si>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холодный период года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</si>
  <si>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</si>
  <si>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</si>
  <si>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</si>
  <si>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</si>
  <si>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</si>
  <si>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</si>
  <si>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>Проведение техосмотров и устранение незначит. неисправностей вентиляции</t>
  </si>
  <si>
    <t>Ремонт вентиляционных (дымовых) каналов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</si>
  <si>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</si>
  <si>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</si>
  <si>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</si>
  <si>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</si>
  <si>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</si>
  <si>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</si>
  <si>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</si>
  <si>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</si>
  <si>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</si>
  <si>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</si>
  <si>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Аварийное обслуживание</t>
  </si>
  <si>
    <t>Начисление платы, РКО, регистрационный учёт граждан</t>
  </si>
  <si>
    <t xml:space="preserve">          Уборка дворовой территории</t>
  </si>
  <si>
    <t xml:space="preserve">        Работы по дератизации и дезинсекции МОП</t>
  </si>
  <si>
    <t xml:space="preserve">          Работы по содержанию и тек.ремонту систем вентиляции и дымоудаления</t>
  </si>
  <si>
    <t xml:space="preserve">          Содержание лестничных клеток</t>
  </si>
  <si>
    <t xml:space="preserve">         Прочие работы и услуги</t>
  </si>
  <si>
    <t>по мере необх-мости</t>
  </si>
  <si>
    <t>по графику</t>
  </si>
  <si>
    <t>1 раз в 4 года</t>
  </si>
  <si>
    <t>8 раз в зимний период</t>
  </si>
  <si>
    <t>2 раза в летний период</t>
  </si>
  <si>
    <t>4 раза в год</t>
  </si>
  <si>
    <t>с/у-1 р. в год,кухня-2 р. в год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</si>
  <si>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</si>
  <si>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</si>
  <si>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</si>
  <si>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</si>
  <si>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</si>
  <si>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</si>
  <si>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</si>
  <si>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</si>
  <si>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</si>
  <si>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</si>
  <si>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</si>
  <si>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</si>
  <si>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</si>
  <si>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</si>
  <si>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</si>
  <si>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</si>
  <si>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</si>
  <si>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</si>
  <si>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</si>
  <si>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</si>
  <si>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</si>
  <si>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22.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</si>
  <si>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</si>
  <si>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</si>
  <si>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</si>
  <si>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</si>
  <si>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</si>
  <si>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</si>
  <si>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</si>
  <si>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</si>
  <si>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</si>
  <si>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22.2.2</t>
  </si>
  <si>
    <t>22.2.3</t>
  </si>
  <si>
    <t>22.2.4</t>
  </si>
  <si>
    <t>22.2.5</t>
  </si>
  <si>
    <t>22.2.6</t>
  </si>
  <si>
    <t>22.2.7</t>
  </si>
  <si>
    <t>23.</t>
  </si>
  <si>
    <t>23.2</t>
  </si>
  <si>
    <t>24.</t>
  </si>
  <si>
    <t>25.</t>
  </si>
  <si>
    <t>25.2</t>
  </si>
  <si>
    <t>25.6.1</t>
  </si>
  <si>
    <t>25.6.2</t>
  </si>
  <si>
    <t>25.6.3</t>
  </si>
  <si>
    <t>25.6.4</t>
  </si>
  <si>
    <t>26.</t>
  </si>
  <si>
    <t>26.2</t>
  </si>
  <si>
    <t>Отчет об исполнении управляющей организацией ООО "ГУК "Привокзальная" договора управления за 2022 год по дому № 7  ул. 4-я Пятилетка                                            в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</si>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</sst>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4-&#1103;%20&#1055;&#1103;&#1090;&#1080;&#1083;&#1077;&#1090;&#1082;&#1072;,%20&#1076;.%20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5101.02</v>
          </cell>
        </row>
        <row r="24">
          <cell r="D24">
            <v>-243872.22608404944</v>
          </cell>
        </row>
        <row r="25">
          <cell r="D25">
            <v>99671.7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BJ124">
            <v>83817.70234973112</v>
          </cell>
        </row>
        <row r="125">
          <cell r="BJ125">
            <v>90135.3598958205</v>
          </cell>
        </row>
        <row r="126">
          <cell r="BJ126">
            <v>21409.99435660683</v>
          </cell>
        </row>
      </sheetData>
      <sheetData sheetId="7">
        <row r="123">
          <cell r="BJ123">
            <v>231989.2121498231</v>
          </cell>
        </row>
        <row r="124">
          <cell r="BJ124">
            <v>249475.11734243145</v>
          </cell>
        </row>
        <row r="125">
          <cell r="BJ125">
            <v>59258.21853475458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Normal="90"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49.421875" style="12" customWidth="1"/>
    <col min="5" max="5" width="18.7109375" style="2" hidden="1" customWidth="1"/>
    <col min="6" max="6" width="20.7109375" style="12" hidden="1" customWidth="1"/>
    <col min="7" max="12" width="9.140625" style="12" hidden="1" customWidth="1"/>
    <col min="13" max="21" width="9.140625" style="12" customWidth="1"/>
    <col min="22" max="27" width="9.140625" style="3" customWidth="1"/>
    <col min="28" max="16384" width="9.140625" style="3" customWidth="1"/>
  </cols>
  <sheetData>
    <row r="1" ht="15.75">
      <c r="E1" s="2" t="s">
        <v>115</v>
      </c>
    </row>
    <row r="2" spans="1:21" s="6" customFormat="1" ht="33.75" customHeight="1">
      <c r="A2" s="33" t="s">
        <v>242</v>
      </c>
      <c r="B2" s="33"/>
      <c r="C2" s="33"/>
      <c r="D2" s="33"/>
      <c r="E2" s="2">
        <v>4809.8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32" t="s">
        <v>63</v>
      </c>
      <c r="B8" s="32"/>
      <c r="C8" s="32"/>
      <c r="D8" s="32"/>
    </row>
    <row r="9" spans="1:4" ht="15.75">
      <c r="A9" s="7" t="s">
        <v>17</v>
      </c>
      <c r="B9" s="1" t="s">
        <v>32</v>
      </c>
      <c r="C9" s="1" t="s">
        <v>33</v>
      </c>
      <c r="D9" s="14">
        <f>'[1]по форме'!$D$23</f>
        <v>5101.02</v>
      </c>
    </row>
    <row r="10" spans="1:4" ht="15.75">
      <c r="A10" s="7" t="s">
        <v>18</v>
      </c>
      <c r="B10" s="1" t="s">
        <v>34</v>
      </c>
      <c r="C10" s="1" t="s">
        <v>33</v>
      </c>
      <c r="D10" s="26">
        <f>'[1]по форме'!$D$24</f>
        <v>-243872.22608404944</v>
      </c>
    </row>
    <row r="11" spans="1:4" ht="15.75">
      <c r="A11" s="7" t="s">
        <v>35</v>
      </c>
      <c r="B11" s="1" t="s">
        <v>36</v>
      </c>
      <c r="C11" s="1" t="s">
        <v>33</v>
      </c>
      <c r="D11" s="26">
        <f>'[1]по форме'!$D$25</f>
        <v>99671.7</v>
      </c>
    </row>
    <row r="12" spans="1:4" ht="31.5">
      <c r="A12" s="7" t="s">
        <v>37</v>
      </c>
      <c r="B12" s="1" t="s">
        <v>38</v>
      </c>
      <c r="C12" s="1" t="s">
        <v>33</v>
      </c>
      <c r="D12" s="14">
        <f>D13+D14+D15</f>
        <v>736085.6046291676</v>
      </c>
    </row>
    <row r="13" spans="1:4" ht="15.75">
      <c r="A13" s="7" t="s">
        <v>54</v>
      </c>
      <c r="B13" s="10" t="s">
        <v>39</v>
      </c>
      <c r="C13" s="1" t="s">
        <v>33</v>
      </c>
      <c r="D13" s="14">
        <f>'[2]ГУК 2022'!$BJ$125+'[2]ГУК 2021'!$BJ$124</f>
        <v>339610.47723825194</v>
      </c>
    </row>
    <row r="14" spans="1:4" ht="15.75">
      <c r="A14" s="7" t="s">
        <v>55</v>
      </c>
      <c r="B14" s="10" t="s">
        <v>40</v>
      </c>
      <c r="C14" s="1" t="s">
        <v>33</v>
      </c>
      <c r="D14" s="14">
        <f>'[2]ГУК 2022'!$BJ$124+'[2]ГУК 2021'!$BJ$123</f>
        <v>315806.9144995542</v>
      </c>
    </row>
    <row r="15" spans="1:4" ht="15.75">
      <c r="A15" s="7" t="s">
        <v>56</v>
      </c>
      <c r="B15" s="10" t="s">
        <v>41</v>
      </c>
      <c r="C15" s="1" t="s">
        <v>33</v>
      </c>
      <c r="D15" s="14">
        <f>'[2]ГУК 2022'!$BJ$126+'[2]ГУК 2021'!$BJ$125</f>
        <v>80668.21289136141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676817.5446291675</v>
      </c>
      <c r="E16" s="2">
        <v>676817.54</v>
      </c>
      <c r="F16" s="2">
        <f>D16-E16</f>
        <v>0.004629167495295405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676817.5446291675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438046.3385451181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4662.88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-298039.2660840496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136068.06</v>
      </c>
      <c r="E25" s="2">
        <f>D25+F16</f>
        <v>136068.0646291675</v>
      </c>
    </row>
    <row r="26" spans="1:4" ht="35.25" customHeight="1">
      <c r="A26" s="32" t="s">
        <v>62</v>
      </c>
      <c r="B26" s="32"/>
      <c r="C26" s="32"/>
      <c r="D26" s="32"/>
    </row>
    <row r="27" spans="1:21" s="6" customFormat="1" ht="37.5" customHeight="1">
      <c r="A27" s="15" t="s">
        <v>22</v>
      </c>
      <c r="B27" s="4" t="s">
        <v>64</v>
      </c>
      <c r="C27" s="4" t="s">
        <v>127</v>
      </c>
      <c r="D27" s="4" t="s">
        <v>128</v>
      </c>
      <c r="E27" s="31" t="s">
        <v>246</v>
      </c>
      <c r="F27" s="31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5" t="s">
        <v>129</v>
      </c>
      <c r="B28" s="13" t="s">
        <v>130</v>
      </c>
      <c r="C28" s="1"/>
      <c r="D28" s="14"/>
      <c r="E28" s="31"/>
      <c r="F28" s="31"/>
    </row>
    <row r="29" spans="1:6" ht="15.75">
      <c r="A29" s="7" t="s">
        <v>68</v>
      </c>
      <c r="B29" s="16" t="s">
        <v>131</v>
      </c>
      <c r="C29" s="17" t="s">
        <v>187</v>
      </c>
      <c r="D29" s="14">
        <f>E29*E$2*9+F29*E$2*3</f>
        <v>2031.7804167447184</v>
      </c>
      <c r="E29" s="18">
        <v>0.03447889970399999</v>
      </c>
      <c r="F29" s="19">
        <v>0.037371679389165594</v>
      </c>
    </row>
    <row r="30" spans="1:6" ht="15.75">
      <c r="A30" s="7" t="s">
        <v>70</v>
      </c>
      <c r="B30" s="16" t="s">
        <v>118</v>
      </c>
      <c r="C30" s="17" t="s">
        <v>187</v>
      </c>
      <c r="D30" s="14">
        <f aca="true" t="shared" si="0" ref="D30:D60">E30*E$2*9+F30*E$2*3</f>
        <v>1370.3195034654636</v>
      </c>
      <c r="E30" s="18">
        <v>0.023254042776</v>
      </c>
      <c r="F30" s="19">
        <v>0.0252050569649064</v>
      </c>
    </row>
    <row r="31" spans="1:6" ht="15.75">
      <c r="A31" s="7" t="s">
        <v>72</v>
      </c>
      <c r="B31" s="16" t="s">
        <v>132</v>
      </c>
      <c r="C31" s="17" t="s">
        <v>187</v>
      </c>
      <c r="D31" s="14">
        <f t="shared" si="0"/>
        <v>3706.7616545509863</v>
      </c>
      <c r="E31" s="18">
        <v>0.062902990038</v>
      </c>
      <c r="F31" s="19">
        <v>0.0681805509021882</v>
      </c>
    </row>
    <row r="32" spans="1:6" ht="15.75">
      <c r="A32" s="7" t="s">
        <v>122</v>
      </c>
      <c r="B32" s="16" t="s">
        <v>0</v>
      </c>
      <c r="C32" s="17" t="s">
        <v>187</v>
      </c>
      <c r="D32" s="14">
        <f t="shared" si="0"/>
        <v>38348.802084347524</v>
      </c>
      <c r="E32" s="18">
        <v>0.650771357937</v>
      </c>
      <c r="F32" s="19">
        <v>0.7053710748679144</v>
      </c>
    </row>
    <row r="33" spans="1:21" s="6" customFormat="1" ht="15.75">
      <c r="A33" s="7" t="s">
        <v>124</v>
      </c>
      <c r="B33" s="16" t="s">
        <v>133</v>
      </c>
      <c r="C33" s="17" t="s">
        <v>187</v>
      </c>
      <c r="D33" s="14">
        <f t="shared" si="0"/>
        <v>4429.312906954759</v>
      </c>
      <c r="E33" s="18">
        <v>0.07516453757399999</v>
      </c>
      <c r="F33" s="19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16" t="s">
        <v>119</v>
      </c>
      <c r="C34" s="17" t="s">
        <v>187</v>
      </c>
      <c r="D34" s="14">
        <f t="shared" si="0"/>
        <v>2.3698838453476503</v>
      </c>
      <c r="E34" s="18">
        <v>4.0216445999999996E-05</v>
      </c>
      <c r="F34" s="19">
        <v>4.35906058194E-05</v>
      </c>
    </row>
    <row r="35" spans="1:6" ht="15.75">
      <c r="A35" s="7" t="s">
        <v>78</v>
      </c>
      <c r="B35" s="16" t="s">
        <v>15</v>
      </c>
      <c r="C35" s="17" t="s">
        <v>187</v>
      </c>
      <c r="D35" s="14">
        <f t="shared" si="0"/>
        <v>12256.973418031232</v>
      </c>
      <c r="E35" s="18">
        <v>0.20799834158849997</v>
      </c>
      <c r="F35" s="19">
        <v>0.22544940244777514</v>
      </c>
    </row>
    <row r="36" spans="1:6" ht="31.5">
      <c r="A36" s="7" t="s">
        <v>80</v>
      </c>
      <c r="B36" s="16" t="s">
        <v>134</v>
      </c>
      <c r="C36" s="17" t="s">
        <v>187</v>
      </c>
      <c r="D36" s="14">
        <f t="shared" si="0"/>
        <v>54.968139190702445</v>
      </c>
      <c r="E36" s="18">
        <v>0.0009327981224999999</v>
      </c>
      <c r="F36" s="19">
        <v>0.00101105988497775</v>
      </c>
    </row>
    <row r="37" spans="1:6" ht="15.75">
      <c r="A37" s="7" t="s">
        <v>81</v>
      </c>
      <c r="B37" s="16" t="s">
        <v>135</v>
      </c>
      <c r="C37" s="17" t="s">
        <v>187</v>
      </c>
      <c r="D37" s="14">
        <f t="shared" si="0"/>
        <v>9453.071678450886</v>
      </c>
      <c r="E37" s="18">
        <v>0.16041670035299999</v>
      </c>
      <c r="F37" s="19">
        <v>0.17387566151261669</v>
      </c>
    </row>
    <row r="38" spans="1:6" ht="15.75">
      <c r="A38" s="7" t="s">
        <v>126</v>
      </c>
      <c r="B38" s="16" t="s">
        <v>136</v>
      </c>
      <c r="C38" s="17" t="s">
        <v>187</v>
      </c>
      <c r="D38" s="14">
        <f t="shared" si="0"/>
        <v>23029.8070779135</v>
      </c>
      <c r="E38" s="18">
        <v>0.3908111338695</v>
      </c>
      <c r="F38" s="19">
        <v>0.42360018800115107</v>
      </c>
    </row>
    <row r="39" spans="1:6" ht="31.5">
      <c r="A39" s="7" t="s">
        <v>82</v>
      </c>
      <c r="B39" s="16" t="s">
        <v>137</v>
      </c>
      <c r="C39" s="17" t="s">
        <v>187</v>
      </c>
      <c r="D39" s="14">
        <f t="shared" si="0"/>
        <v>292.8123151140652</v>
      </c>
      <c r="E39" s="18">
        <v>0.004968965327999999</v>
      </c>
      <c r="F39" s="19">
        <v>0.0053858615190192</v>
      </c>
    </row>
    <row r="40" spans="1:6" ht="31.5">
      <c r="A40" s="7" t="s">
        <v>194</v>
      </c>
      <c r="B40" s="16" t="s">
        <v>138</v>
      </c>
      <c r="C40" s="17" t="s">
        <v>187</v>
      </c>
      <c r="D40" s="14">
        <f t="shared" si="0"/>
        <v>1057.6923262000194</v>
      </c>
      <c r="E40" s="18">
        <v>0.0179488232745</v>
      </c>
      <c r="F40" s="19">
        <v>0.01945472954723055</v>
      </c>
    </row>
    <row r="41" spans="1:6" ht="31.5">
      <c r="A41" s="7" t="s">
        <v>195</v>
      </c>
      <c r="B41" s="16" t="s">
        <v>139</v>
      </c>
      <c r="C41" s="17" t="s">
        <v>187</v>
      </c>
      <c r="D41" s="14">
        <f t="shared" si="0"/>
        <v>6346.153957200117</v>
      </c>
      <c r="E41" s="18">
        <v>0.10769293964699998</v>
      </c>
      <c r="F41" s="19">
        <v>0.1167283772833833</v>
      </c>
    </row>
    <row r="42" spans="1:6" ht="15.75">
      <c r="A42" s="7" t="s">
        <v>196</v>
      </c>
      <c r="B42" s="16" t="s">
        <v>140</v>
      </c>
      <c r="C42" s="17" t="s">
        <v>187</v>
      </c>
      <c r="D42" s="14">
        <f t="shared" si="0"/>
        <v>11491.764256411201</v>
      </c>
      <c r="E42" s="18">
        <v>0.19501289802449998</v>
      </c>
      <c r="F42" s="19">
        <v>0.21137448016875554</v>
      </c>
    </row>
    <row r="43" spans="1:6" ht="15.75">
      <c r="A43" s="7" t="s">
        <v>197</v>
      </c>
      <c r="B43" s="16" t="s">
        <v>141</v>
      </c>
      <c r="C43" s="17" t="s">
        <v>187</v>
      </c>
      <c r="D43" s="14">
        <f t="shared" si="0"/>
        <v>21001.581486936804</v>
      </c>
      <c r="E43" s="18">
        <v>0.3563925588345</v>
      </c>
      <c r="F43" s="19">
        <v>0.38629389452071455</v>
      </c>
    </row>
    <row r="44" spans="1:6" ht="15.75">
      <c r="A44" s="7" t="s">
        <v>198</v>
      </c>
      <c r="B44" s="16" t="s">
        <v>120</v>
      </c>
      <c r="C44" s="17" t="s">
        <v>187</v>
      </c>
      <c r="D44" s="14">
        <f t="shared" si="0"/>
        <v>11578.13335655276</v>
      </c>
      <c r="E44" s="18">
        <v>0.1964785640565</v>
      </c>
      <c r="F44" s="19">
        <v>0.21296311558084036</v>
      </c>
    </row>
    <row r="45" spans="1:6" ht="31.5">
      <c r="A45" s="7" t="s">
        <v>199</v>
      </c>
      <c r="B45" s="16" t="s">
        <v>142</v>
      </c>
      <c r="C45" s="17" t="s">
        <v>187</v>
      </c>
      <c r="D45" s="14">
        <f t="shared" si="0"/>
        <v>323.6866352103999</v>
      </c>
      <c r="E45" s="18">
        <v>0.0054928962495</v>
      </c>
      <c r="F45" s="19">
        <v>0.00595375024483305</v>
      </c>
    </row>
    <row r="46" spans="1:6" ht="15.75">
      <c r="A46" s="7" t="s">
        <v>200</v>
      </c>
      <c r="B46" s="16" t="s">
        <v>143</v>
      </c>
      <c r="C46" s="17" t="s">
        <v>187</v>
      </c>
      <c r="D46" s="14">
        <f t="shared" si="0"/>
        <v>2776.253094717957</v>
      </c>
      <c r="E46" s="18">
        <v>0.0471124493655</v>
      </c>
      <c r="F46" s="19">
        <v>0.051065183867265454</v>
      </c>
    </row>
    <row r="47" spans="1:6" ht="15.75">
      <c r="A47" s="7" t="s">
        <v>201</v>
      </c>
      <c r="B47" s="16" t="s">
        <v>14</v>
      </c>
      <c r="C47" s="17" t="s">
        <v>187</v>
      </c>
      <c r="D47" s="14">
        <f t="shared" si="0"/>
        <v>45679.18196854189</v>
      </c>
      <c r="E47" s="18">
        <v>0.7751664110325</v>
      </c>
      <c r="F47" s="19">
        <v>0.8402028729181268</v>
      </c>
    </row>
    <row r="48" spans="1:6" ht="31.5">
      <c r="A48" s="7" t="s">
        <v>202</v>
      </c>
      <c r="B48" s="16" t="s">
        <v>144</v>
      </c>
      <c r="C48" s="17" t="s">
        <v>187</v>
      </c>
      <c r="D48" s="14">
        <f t="shared" si="0"/>
        <v>4751.682940028853</v>
      </c>
      <c r="E48" s="18">
        <v>0.08063509135349999</v>
      </c>
      <c r="F48" s="19">
        <v>0.08740037551805864</v>
      </c>
    </row>
    <row r="49" spans="1:6" ht="31.5">
      <c r="A49" s="7" t="s">
        <v>203</v>
      </c>
      <c r="B49" s="16" t="s">
        <v>145</v>
      </c>
      <c r="C49" s="17" t="s">
        <v>187</v>
      </c>
      <c r="D49" s="14">
        <f t="shared" si="0"/>
        <v>10343.423873126634</v>
      </c>
      <c r="E49" s="18">
        <v>0.17552579569049997</v>
      </c>
      <c r="F49" s="19">
        <v>0.19025240994893294</v>
      </c>
    </row>
    <row r="50" spans="1:6" ht="31.5">
      <c r="A50" s="7" t="s">
        <v>204</v>
      </c>
      <c r="B50" s="16" t="s">
        <v>146</v>
      </c>
      <c r="C50" s="17" t="s">
        <v>187</v>
      </c>
      <c r="D50" s="14">
        <f t="shared" si="0"/>
        <v>3778.8456215136443</v>
      </c>
      <c r="E50" s="18">
        <v>0.0641262402705</v>
      </c>
      <c r="F50" s="19">
        <v>0.06950643182919496</v>
      </c>
    </row>
    <row r="51" spans="1:6" ht="31.5">
      <c r="A51" s="7" t="s">
        <v>205</v>
      </c>
      <c r="B51" s="16" t="s">
        <v>147</v>
      </c>
      <c r="C51" s="17" t="s">
        <v>187</v>
      </c>
      <c r="D51" s="14">
        <f t="shared" si="0"/>
        <v>7313.922357490555</v>
      </c>
      <c r="E51" s="18">
        <v>0.12411577222049998</v>
      </c>
      <c r="F51" s="19">
        <v>0.13452908550979994</v>
      </c>
    </row>
    <row r="52" spans="1:6" ht="15.75">
      <c r="A52" s="7" t="s">
        <v>206</v>
      </c>
      <c r="B52" s="16" t="s">
        <v>116</v>
      </c>
      <c r="C52" s="17" t="s">
        <v>187</v>
      </c>
      <c r="D52" s="14">
        <f t="shared" si="0"/>
        <v>5246.922833599698</v>
      </c>
      <c r="E52" s="18">
        <v>0.08903921144399998</v>
      </c>
      <c r="F52" s="19">
        <v>0.09650960128415159</v>
      </c>
    </row>
    <row r="53" spans="1:6" ht="15.75">
      <c r="A53" s="7" t="s">
        <v>207</v>
      </c>
      <c r="B53" s="16" t="s">
        <v>148</v>
      </c>
      <c r="C53" s="17" t="s">
        <v>187</v>
      </c>
      <c r="D53" s="14">
        <f t="shared" si="0"/>
        <v>1486.9046226352048</v>
      </c>
      <c r="E53" s="18">
        <v>0.025232468494499994</v>
      </c>
      <c r="F53" s="19">
        <v>0.027349472601188547</v>
      </c>
    </row>
    <row r="54" spans="1:6" ht="31.5">
      <c r="A54" s="7" t="s">
        <v>208</v>
      </c>
      <c r="B54" s="16" t="s">
        <v>149</v>
      </c>
      <c r="C54" s="17" t="s">
        <v>187</v>
      </c>
      <c r="D54" s="14">
        <f t="shared" si="0"/>
        <v>18999.029637618034</v>
      </c>
      <c r="E54" s="18">
        <v>0.32240966196449994</v>
      </c>
      <c r="F54" s="19">
        <v>0.34945983260332153</v>
      </c>
    </row>
    <row r="55" spans="1:6" ht="15.75">
      <c r="A55" s="7" t="s">
        <v>209</v>
      </c>
      <c r="B55" s="16" t="s">
        <v>150</v>
      </c>
      <c r="C55" s="17" t="s">
        <v>187</v>
      </c>
      <c r="D55" s="14">
        <f t="shared" si="0"/>
        <v>2633.2042726085</v>
      </c>
      <c r="E55" s="18">
        <v>0.04468493999999999</v>
      </c>
      <c r="F55" s="19">
        <v>0.048434006466</v>
      </c>
    </row>
    <row r="56" spans="1:6" ht="15.75">
      <c r="A56" s="7" t="s">
        <v>210</v>
      </c>
      <c r="B56" s="16" t="s">
        <v>151</v>
      </c>
      <c r="C56" s="17" t="s">
        <v>188</v>
      </c>
      <c r="D56" s="14">
        <f t="shared" si="0"/>
        <v>17384.612098081765</v>
      </c>
      <c r="E56" s="18">
        <v>0.29501332525049995</v>
      </c>
      <c r="F56" s="19">
        <v>0.31976494323901694</v>
      </c>
    </row>
    <row r="57" spans="1:6" ht="31.5">
      <c r="A57" s="7" t="s">
        <v>211</v>
      </c>
      <c r="B57" s="16" t="s">
        <v>152</v>
      </c>
      <c r="C57" s="17" t="s">
        <v>6</v>
      </c>
      <c r="D57" s="14">
        <f t="shared" si="0"/>
        <v>14529.099554758293</v>
      </c>
      <c r="E57" s="18">
        <v>0.246555859191</v>
      </c>
      <c r="F57" s="19">
        <v>0.2672418957771249</v>
      </c>
    </row>
    <row r="58" spans="1:6" ht="15.75">
      <c r="A58" s="7" t="s">
        <v>212</v>
      </c>
      <c r="B58" s="16" t="s">
        <v>153</v>
      </c>
      <c r="C58" s="17" t="s">
        <v>6</v>
      </c>
      <c r="D58" s="14">
        <f t="shared" si="0"/>
        <v>3777.8037545262096</v>
      </c>
      <c r="E58" s="18">
        <v>0.06410856</v>
      </c>
      <c r="F58" s="19">
        <v>0.069487268184</v>
      </c>
    </row>
    <row r="59" spans="1:21" s="6" customFormat="1" ht="24.75" customHeight="1">
      <c r="A59" s="7" t="s">
        <v>213</v>
      </c>
      <c r="B59" s="16" t="s">
        <v>154</v>
      </c>
      <c r="C59" s="17" t="s">
        <v>189</v>
      </c>
      <c r="D59" s="14">
        <f t="shared" si="0"/>
        <v>22589.996134281064</v>
      </c>
      <c r="E59" s="18">
        <v>0.38334763176599995</v>
      </c>
      <c r="F59" s="19">
        <v>0.41551049807116736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214</v>
      </c>
      <c r="B60" s="16" t="s">
        <v>155</v>
      </c>
      <c r="C60" s="17" t="s">
        <v>189</v>
      </c>
      <c r="D60" s="14">
        <f t="shared" si="0"/>
        <v>1950.2169144006707</v>
      </c>
      <c r="E60" s="18">
        <v>0.0330947836875</v>
      </c>
      <c r="F60" s="19">
        <v>0.03587143603888125</v>
      </c>
    </row>
    <row r="61" spans="1:6" ht="15.75">
      <c r="A61" s="15" t="s">
        <v>215</v>
      </c>
      <c r="B61" s="13" t="s">
        <v>182</v>
      </c>
      <c r="C61" s="17"/>
      <c r="D61" s="1"/>
      <c r="E61" s="18"/>
      <c r="F61" s="1"/>
    </row>
    <row r="62" spans="1:6" ht="31.5">
      <c r="A62" s="7" t="s">
        <v>216</v>
      </c>
      <c r="B62" s="16" t="s">
        <v>161</v>
      </c>
      <c r="C62" s="17"/>
      <c r="D62" s="1"/>
      <c r="E62" s="18"/>
      <c r="F62" s="1"/>
    </row>
    <row r="63" spans="1:6" ht="31.5">
      <c r="A63" s="7" t="s">
        <v>217</v>
      </c>
      <c r="B63" s="16" t="s">
        <v>8</v>
      </c>
      <c r="C63" s="17" t="s">
        <v>190</v>
      </c>
      <c r="D63" s="14">
        <f aca="true" t="shared" si="1" ref="D63:D98">E63*E$2*9+F63*E$2*3</f>
        <v>10466.98698361879</v>
      </c>
      <c r="E63" s="18">
        <v>0.1776226365</v>
      </c>
      <c r="F63" s="19">
        <v>0.19252517570235</v>
      </c>
    </row>
    <row r="64" spans="1:6" ht="31.5">
      <c r="A64" s="7" t="s">
        <v>218</v>
      </c>
      <c r="B64" s="16" t="s">
        <v>156</v>
      </c>
      <c r="C64" s="17" t="s">
        <v>11</v>
      </c>
      <c r="D64" s="14">
        <f t="shared" si="1"/>
        <v>19814.86215137897</v>
      </c>
      <c r="E64" s="18">
        <v>0.3362541735</v>
      </c>
      <c r="F64" s="19">
        <v>0.36446589865665</v>
      </c>
    </row>
    <row r="65" spans="1:21" s="6" customFormat="1" ht="28.5" customHeight="1">
      <c r="A65" s="7" t="s">
        <v>219</v>
      </c>
      <c r="B65" s="16" t="s">
        <v>157</v>
      </c>
      <c r="C65" s="17" t="s">
        <v>10</v>
      </c>
      <c r="D65" s="14">
        <f t="shared" si="1"/>
        <v>5068.918224771363</v>
      </c>
      <c r="E65" s="18">
        <v>0.08601850949999999</v>
      </c>
      <c r="F65" s="19">
        <v>0.09323546244705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6" ht="15.75">
      <c r="A66" s="7" t="s">
        <v>220</v>
      </c>
      <c r="B66" s="16" t="s">
        <v>13</v>
      </c>
      <c r="C66" s="17" t="s">
        <v>10</v>
      </c>
      <c r="D66" s="14">
        <f t="shared" si="1"/>
        <v>10401.156876803576</v>
      </c>
      <c r="E66" s="18">
        <v>0.17650551299999998</v>
      </c>
      <c r="F66" s="19">
        <v>0.1913143255407</v>
      </c>
    </row>
    <row r="67" spans="1:6" ht="15.75">
      <c r="A67" s="7" t="s">
        <v>221</v>
      </c>
      <c r="B67" s="16" t="s">
        <v>121</v>
      </c>
      <c r="C67" s="17" t="s">
        <v>187</v>
      </c>
      <c r="D67" s="14">
        <f t="shared" si="1"/>
        <v>2699.034379423713</v>
      </c>
      <c r="E67" s="18">
        <v>0.0458020635</v>
      </c>
      <c r="F67" s="19">
        <v>0.04964485662765</v>
      </c>
    </row>
    <row r="68" spans="1:6" ht="31.5">
      <c r="A68" s="7" t="s">
        <v>222</v>
      </c>
      <c r="B68" s="16" t="s">
        <v>158</v>
      </c>
      <c r="C68" s="17" t="s">
        <v>187</v>
      </c>
      <c r="D68" s="14">
        <f t="shared" si="1"/>
        <v>14219.303072085899</v>
      </c>
      <c r="E68" s="18">
        <v>0.24129867599999996</v>
      </c>
      <c r="F68" s="19">
        <v>0.2615436349164</v>
      </c>
    </row>
    <row r="69" spans="1:6" ht="15.75">
      <c r="A69" s="7" t="s">
        <v>223</v>
      </c>
      <c r="B69" s="16" t="s">
        <v>159</v>
      </c>
      <c r="C69" s="17" t="s">
        <v>9</v>
      </c>
      <c r="D69" s="14">
        <f t="shared" si="1"/>
        <v>2896.5246998693497</v>
      </c>
      <c r="E69" s="18">
        <v>0.04915343399999999</v>
      </c>
      <c r="F69" s="19">
        <v>0.05327740711259999</v>
      </c>
    </row>
    <row r="70" spans="1:6" ht="15.75">
      <c r="A70" s="7" t="s">
        <v>224</v>
      </c>
      <c r="B70" s="16" t="s">
        <v>160</v>
      </c>
      <c r="C70" s="17" t="s">
        <v>7</v>
      </c>
      <c r="D70" s="14">
        <f t="shared" si="1"/>
        <v>2238.2236317172255</v>
      </c>
      <c r="E70" s="18">
        <v>0.037982199</v>
      </c>
      <c r="F70" s="19">
        <v>0.04116890549610001</v>
      </c>
    </row>
    <row r="71" spans="1:21" s="6" customFormat="1" ht="31.5">
      <c r="A71" s="7" t="s">
        <v>71</v>
      </c>
      <c r="B71" s="16" t="s">
        <v>162</v>
      </c>
      <c r="C71" s="4"/>
      <c r="D71" s="4"/>
      <c r="E71" s="18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15.75">
      <c r="A72" s="7" t="s">
        <v>225</v>
      </c>
      <c r="B72" s="16" t="s">
        <v>163</v>
      </c>
      <c r="C72" s="17" t="s">
        <v>11</v>
      </c>
      <c r="D72" s="14">
        <f t="shared" si="1"/>
        <v>17642.46862647695</v>
      </c>
      <c r="E72" s="18">
        <v>0.29938909799999996</v>
      </c>
      <c r="F72" s="19">
        <v>0.3245078433222</v>
      </c>
    </row>
    <row r="73" spans="1:6" ht="15.75">
      <c r="A73" s="7" t="s">
        <v>226</v>
      </c>
      <c r="B73" s="16" t="s">
        <v>164</v>
      </c>
      <c r="C73" s="17" t="s">
        <v>11</v>
      </c>
      <c r="D73" s="14">
        <f t="shared" si="1"/>
        <v>42262.92857536643</v>
      </c>
      <c r="E73" s="18">
        <v>0.717193287</v>
      </c>
      <c r="F73" s="19">
        <v>0.7773658037793</v>
      </c>
    </row>
    <row r="74" spans="1:6" ht="15.75">
      <c r="A74" s="7" t="s">
        <v>227</v>
      </c>
      <c r="B74" s="16" t="s">
        <v>117</v>
      </c>
      <c r="C74" s="17" t="s">
        <v>191</v>
      </c>
      <c r="D74" s="14">
        <f t="shared" si="1"/>
        <v>3752.3160884671133</v>
      </c>
      <c r="E74" s="18">
        <v>0.0636760395</v>
      </c>
      <c r="F74" s="19">
        <v>0.06901845921405</v>
      </c>
    </row>
    <row r="75" spans="1:6" ht="15.75">
      <c r="A75" s="7" t="s">
        <v>228</v>
      </c>
      <c r="B75" s="16" t="s">
        <v>165</v>
      </c>
      <c r="C75" s="17" t="s">
        <v>9</v>
      </c>
      <c r="D75" s="14">
        <f t="shared" si="1"/>
        <v>1579.9225635651003</v>
      </c>
      <c r="E75" s="18">
        <v>0.026810964</v>
      </c>
      <c r="F75" s="19">
        <v>0.029060403879600002</v>
      </c>
    </row>
    <row r="76" spans="1:6" ht="15.75">
      <c r="A76" s="7" t="s">
        <v>229</v>
      </c>
      <c r="B76" s="16" t="s">
        <v>166</v>
      </c>
      <c r="C76" s="17" t="s">
        <v>12</v>
      </c>
      <c r="D76" s="14">
        <f t="shared" si="1"/>
        <v>18695.750335520348</v>
      </c>
      <c r="E76" s="18">
        <v>0.3172630739999999</v>
      </c>
      <c r="F76" s="19">
        <v>0.3438814459085999</v>
      </c>
    </row>
    <row r="77" spans="1:21" s="6" customFormat="1" ht="15.75">
      <c r="A77" s="7" t="s">
        <v>230</v>
      </c>
      <c r="B77" s="16" t="s">
        <v>167</v>
      </c>
      <c r="C77" s="17" t="s">
        <v>11</v>
      </c>
      <c r="D77" s="14">
        <f t="shared" si="1"/>
        <v>789.9612817825501</v>
      </c>
      <c r="E77" s="18">
        <v>0.013405482</v>
      </c>
      <c r="F77" s="19">
        <v>0.014530201939800001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6" ht="15.75">
      <c r="A78" s="15" t="s">
        <v>231</v>
      </c>
      <c r="B78" s="13" t="s">
        <v>183</v>
      </c>
      <c r="C78" s="1"/>
      <c r="D78" s="14">
        <f t="shared" si="1"/>
        <v>0</v>
      </c>
      <c r="E78" s="18"/>
      <c r="F78" s="1"/>
    </row>
    <row r="79" spans="1:6" ht="15.75">
      <c r="A79" s="7" t="s">
        <v>65</v>
      </c>
      <c r="B79" s="20" t="s">
        <v>2</v>
      </c>
      <c r="C79" s="21" t="s">
        <v>192</v>
      </c>
      <c r="D79" s="14">
        <f t="shared" si="1"/>
        <v>3402.6265610647038</v>
      </c>
      <c r="E79" s="18">
        <v>0.05774187946799999</v>
      </c>
      <c r="F79" s="19">
        <v>0.0625864231553652</v>
      </c>
    </row>
    <row r="80" spans="1:6" ht="15.75">
      <c r="A80" s="7" t="s">
        <v>232</v>
      </c>
      <c r="B80" s="20" t="s">
        <v>3</v>
      </c>
      <c r="C80" s="21" t="s">
        <v>187</v>
      </c>
      <c r="D80" s="14">
        <f t="shared" si="1"/>
        <v>1958.7748282866485</v>
      </c>
      <c r="E80" s="18">
        <v>0.0332400097425</v>
      </c>
      <c r="F80" s="19">
        <v>0.03602884655989575</v>
      </c>
    </row>
    <row r="81" spans="1:6" ht="31.5">
      <c r="A81" s="15" t="s">
        <v>233</v>
      </c>
      <c r="B81" s="13" t="s">
        <v>184</v>
      </c>
      <c r="C81" s="1"/>
      <c r="D81" s="1"/>
      <c r="E81" s="18"/>
      <c r="F81" s="1"/>
    </row>
    <row r="82" spans="1:6" ht="31.5">
      <c r="A82" s="7" t="s">
        <v>66</v>
      </c>
      <c r="B82" s="22" t="s">
        <v>168</v>
      </c>
      <c r="C82" s="23" t="s">
        <v>193</v>
      </c>
      <c r="D82" s="14">
        <f t="shared" si="1"/>
        <v>1686.5673366057445</v>
      </c>
      <c r="E82" s="18">
        <v>0.02862070407</v>
      </c>
      <c r="F82" s="24">
        <v>0.031021981141473</v>
      </c>
    </row>
    <row r="83" spans="1:21" s="6" customFormat="1" ht="15.75">
      <c r="A83" s="7" t="s">
        <v>73</v>
      </c>
      <c r="B83" s="16" t="s">
        <v>169</v>
      </c>
      <c r="C83" s="17" t="s">
        <v>187</v>
      </c>
      <c r="D83" s="14">
        <f t="shared" si="1"/>
        <v>4103.2563878990095</v>
      </c>
      <c r="E83" s="18">
        <v>0.06963142487849998</v>
      </c>
      <c r="F83" s="19">
        <v>0.07547350142580614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15.75">
      <c r="A84" s="15" t="s">
        <v>234</v>
      </c>
      <c r="B84" s="13" t="s">
        <v>185</v>
      </c>
      <c r="C84" s="1"/>
      <c r="D84" s="1"/>
      <c r="E84" s="14"/>
      <c r="F84" s="1"/>
    </row>
    <row r="85" spans="1:6" ht="31.5">
      <c r="A85" s="7" t="s">
        <v>67</v>
      </c>
      <c r="B85" s="16" t="s">
        <v>170</v>
      </c>
      <c r="C85" s="17" t="s">
        <v>5</v>
      </c>
      <c r="D85" s="14">
        <f t="shared" si="1"/>
        <v>46798.622934934574</v>
      </c>
      <c r="E85" s="19">
        <v>0.7941630961499999</v>
      </c>
      <c r="F85" s="19">
        <v>0.860793379916985</v>
      </c>
    </row>
    <row r="86" spans="1:6" ht="31.5">
      <c r="A86" s="7" t="s">
        <v>235</v>
      </c>
      <c r="B86" s="16" t="s">
        <v>171</v>
      </c>
      <c r="C86" s="17" t="s">
        <v>10</v>
      </c>
      <c r="D86" s="14">
        <f t="shared" si="1"/>
        <v>18689.167324838832</v>
      </c>
      <c r="E86" s="19">
        <v>0.31715136164999996</v>
      </c>
      <c r="F86" s="19">
        <v>0.343760360892435</v>
      </c>
    </row>
    <row r="87" spans="1:6" ht="15.75">
      <c r="A87" s="7" t="s">
        <v>74</v>
      </c>
      <c r="B87" s="16" t="s">
        <v>172</v>
      </c>
      <c r="C87" s="17" t="s">
        <v>6</v>
      </c>
      <c r="D87" s="14">
        <f t="shared" si="1"/>
        <v>3554.8257680214747</v>
      </c>
      <c r="E87" s="19">
        <v>0.06032466899999999</v>
      </c>
      <c r="F87" s="19">
        <v>0.0653859087291</v>
      </c>
    </row>
    <row r="88" spans="1:6" ht="15.75">
      <c r="A88" s="7" t="s">
        <v>123</v>
      </c>
      <c r="B88" s="16" t="s">
        <v>173</v>
      </c>
      <c r="C88" s="17" t="s">
        <v>12</v>
      </c>
      <c r="D88" s="14">
        <f t="shared" si="1"/>
        <v>1698.4167558324825</v>
      </c>
      <c r="E88" s="19">
        <v>0.028821786299999996</v>
      </c>
      <c r="F88" s="19">
        <v>0.031239934170569996</v>
      </c>
    </row>
    <row r="89" spans="1:21" s="6" customFormat="1" ht="15.75">
      <c r="A89" s="7" t="s">
        <v>125</v>
      </c>
      <c r="B89" s="16" t="s">
        <v>174</v>
      </c>
      <c r="C89" s="17" t="s">
        <v>79</v>
      </c>
      <c r="D89" s="14">
        <f t="shared" si="1"/>
        <v>710.9651536042951</v>
      </c>
      <c r="E89" s="19">
        <v>0.012064933799999998</v>
      </c>
      <c r="F89" s="19">
        <v>0.01307718174582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6" ht="15.75">
      <c r="A90" s="7" t="s">
        <v>77</v>
      </c>
      <c r="B90" s="16" t="s">
        <v>175</v>
      </c>
      <c r="C90" s="17"/>
      <c r="D90" s="1"/>
      <c r="E90" s="19"/>
      <c r="F90" s="19"/>
    </row>
    <row r="91" spans="1:6" ht="15.75">
      <c r="A91" s="7" t="s">
        <v>236</v>
      </c>
      <c r="B91" s="16" t="s">
        <v>176</v>
      </c>
      <c r="C91" s="17" t="s">
        <v>79</v>
      </c>
      <c r="D91" s="14">
        <f t="shared" si="1"/>
        <v>217.23935249020127</v>
      </c>
      <c r="E91" s="19">
        <v>0.0036865075499999994</v>
      </c>
      <c r="F91" s="19">
        <v>0.003995805533445</v>
      </c>
    </row>
    <row r="92" spans="1:6" ht="15.75">
      <c r="A92" s="7" t="s">
        <v>237</v>
      </c>
      <c r="B92" s="16" t="s">
        <v>177</v>
      </c>
      <c r="C92" s="17" t="s">
        <v>79</v>
      </c>
      <c r="D92" s="14">
        <f t="shared" si="1"/>
        <v>184.32429908259502</v>
      </c>
      <c r="E92" s="19">
        <v>0.0031279458</v>
      </c>
      <c r="F92" s="19">
        <v>0.00339038045262</v>
      </c>
    </row>
    <row r="93" spans="1:6" ht="15.75">
      <c r="A93" s="7" t="s">
        <v>238</v>
      </c>
      <c r="B93" s="16" t="s">
        <v>178</v>
      </c>
      <c r="C93" s="17" t="s">
        <v>79</v>
      </c>
      <c r="D93" s="14">
        <f t="shared" si="1"/>
        <v>6.583010681521252</v>
      </c>
      <c r="E93" s="19">
        <v>0.00011171235</v>
      </c>
      <c r="F93" s="19">
        <v>0.00012108501616500001</v>
      </c>
    </row>
    <row r="94" spans="1:6" ht="15.75">
      <c r="A94" s="7" t="s">
        <v>239</v>
      </c>
      <c r="B94" s="16" t="s">
        <v>179</v>
      </c>
      <c r="C94" s="17" t="s">
        <v>79</v>
      </c>
      <c r="D94" s="14">
        <f t="shared" si="1"/>
        <v>32.91505340760625</v>
      </c>
      <c r="E94" s="19">
        <v>0.00055856175</v>
      </c>
      <c r="F94" s="19">
        <v>0.000605425080825</v>
      </c>
    </row>
    <row r="95" spans="1:6" ht="15.75">
      <c r="A95" s="15" t="s">
        <v>240</v>
      </c>
      <c r="B95" s="13" t="s">
        <v>186</v>
      </c>
      <c r="C95" s="1"/>
      <c r="D95" s="1"/>
      <c r="E95" s="14"/>
      <c r="F95" s="1"/>
    </row>
    <row r="96" spans="1:6" ht="15.75">
      <c r="A96" s="7" t="s">
        <v>69</v>
      </c>
      <c r="B96" s="20" t="s">
        <v>180</v>
      </c>
      <c r="C96" s="21" t="s">
        <v>4</v>
      </c>
      <c r="D96" s="14">
        <f t="shared" si="1"/>
        <v>58259.64453146307</v>
      </c>
      <c r="E96" s="18">
        <v>0.9886542974999999</v>
      </c>
      <c r="F96" s="19">
        <v>1.07160239306025</v>
      </c>
    </row>
    <row r="97" spans="1:6" ht="15.75">
      <c r="A97" s="7" t="s">
        <v>241</v>
      </c>
      <c r="B97" s="20" t="s">
        <v>1</v>
      </c>
      <c r="C97" s="1"/>
      <c r="D97" s="14">
        <f t="shared" si="1"/>
        <v>80668.21289136141</v>
      </c>
      <c r="E97" s="18">
        <v>1.3689231369</v>
      </c>
      <c r="F97" s="25">
        <v>1.48377578808591</v>
      </c>
    </row>
    <row r="98" spans="1:6" ht="15.75">
      <c r="A98" s="7" t="s">
        <v>75</v>
      </c>
      <c r="B98" s="20" t="s">
        <v>181</v>
      </c>
      <c r="C98" s="1"/>
      <c r="D98" s="14">
        <f t="shared" si="1"/>
        <v>51568.01417369672</v>
      </c>
      <c r="E98" s="18">
        <v>0.8750986937249999</v>
      </c>
      <c r="F98" s="25">
        <v>0.9485194741285276</v>
      </c>
    </row>
    <row r="99" spans="1:6" ht="15.75">
      <c r="A99" s="7"/>
      <c r="B99" s="4" t="s">
        <v>83</v>
      </c>
      <c r="C99" s="1" t="s">
        <v>33</v>
      </c>
      <c r="D99" s="8">
        <f>SUM(D29:D60)+SUM(D63:D70)+SUM(D72:D80)+D82+D83+SUM(D85:D94)+D96+D97+D98</f>
        <v>736085.6046291677</v>
      </c>
      <c r="E99" s="8">
        <f>SUM(E29:E60)+SUM(E63:E70)+SUM(E72:E80)+E82+E83+SUM(E85:E94)+E96+E97+E98</f>
        <v>12.491222735688002</v>
      </c>
      <c r="F99" s="8">
        <f>SUM(F29:F60)+SUM(F63:F70)+SUM(F72:F80)+F82+F83+SUM(F85:F94)+F96+F97+F98</f>
        <v>13.539236323212226</v>
      </c>
    </row>
    <row r="100" spans="1:4" ht="15.75">
      <c r="A100" s="32" t="s">
        <v>84</v>
      </c>
      <c r="B100" s="32"/>
      <c r="C100" s="32"/>
      <c r="D100" s="32"/>
    </row>
    <row r="101" spans="1:4" ht="15.75">
      <c r="A101" s="7" t="s">
        <v>85</v>
      </c>
      <c r="B101" s="1" t="s">
        <v>86</v>
      </c>
      <c r="C101" s="1" t="s">
        <v>87</v>
      </c>
      <c r="D101" s="27">
        <v>2</v>
      </c>
    </row>
    <row r="102" spans="1:4" ht="15.75">
      <c r="A102" s="7" t="s">
        <v>88</v>
      </c>
      <c r="B102" s="1" t="s">
        <v>89</v>
      </c>
      <c r="C102" s="1" t="s">
        <v>87</v>
      </c>
      <c r="D102" s="27">
        <v>2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28">
        <v>0</v>
      </c>
    </row>
    <row r="105" spans="1:4" ht="15.75">
      <c r="A105" s="32" t="s">
        <v>94</v>
      </c>
      <c r="B105" s="32"/>
      <c r="C105" s="32"/>
      <c r="D105" s="32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2" t="s">
        <v>102</v>
      </c>
      <c r="B112" s="32"/>
      <c r="C112" s="32"/>
      <c r="D112" s="32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2" t="s">
        <v>108</v>
      </c>
      <c r="B117" s="32"/>
      <c r="C117" s="32"/>
      <c r="D117" s="32"/>
    </row>
    <row r="118" spans="1:4" ht="15.75">
      <c r="A118" s="7" t="s">
        <v>109</v>
      </c>
      <c r="B118" s="1" t="s">
        <v>110</v>
      </c>
      <c r="C118" s="1" t="s">
        <v>87</v>
      </c>
      <c r="D118" s="29">
        <v>20</v>
      </c>
    </row>
    <row r="119" spans="1:4" ht="15.75">
      <c r="A119" s="7" t="s">
        <v>111</v>
      </c>
      <c r="B119" s="1" t="s">
        <v>112</v>
      </c>
      <c r="C119" s="1" t="s">
        <v>87</v>
      </c>
      <c r="D119" s="29">
        <v>10</v>
      </c>
    </row>
    <row r="120" spans="1:4" ht="31.5">
      <c r="A120" s="7" t="s">
        <v>113</v>
      </c>
      <c r="B120" s="1" t="s">
        <v>114</v>
      </c>
      <c r="C120" s="1" t="s">
        <v>33</v>
      </c>
      <c r="D120" s="30">
        <v>76800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2020-03-20T11:29:48Z</cp:lastPrinted>
  <dcterms:created xsi:type="dcterms:W3CDTF">2010-07-19T21:32:50Z</dcterms:created>
  <dcterms:modified xsi:type="dcterms:W3CDTF">2023-03-20T06:14:57Z</dcterms:modified>
  <cp:category/>
  <cp:version/>
  <cp:contentType/>
  <cp:contentStatus/>
</cp:coreProperties>
</file>