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<sst xmlns="http://schemas.openxmlformats.org/spreadsheetml/2006/main" count="354" uniqueCount="247">
  <si>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</si>
  <si>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</si>
  <si>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</si>
  <si>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</si>
  <si>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</si>
  <si>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</si>
  <si>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</si>
  <si>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</si>
  <si>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</si>
  <si>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</si>
  <si>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</si>
  <si>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</si>
  <si>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</si>
  <si>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</si>
  <si>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</si>
  <si>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</si>
  <si>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</si>
  <si>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</si>
  <si>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</si>
  <si>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</si>
  <si>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</si>
  <si>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</si>
  <si>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</si>
  <si>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</si>
  <si>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</si>
  <si>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</si>
  <si>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</si>
  <si>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</si>
  <si>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</si>
  <si>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</si>
  <si>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</si>
  <si>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</si>
  <si>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</si>
  <si>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</si>
  <si>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</si>
  <si>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</si>
  <si>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</si>
  <si>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</si>
  <si>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</si>
  <si>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</si>
  <si>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</si>
  <si>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</si>
  <si>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</si>
  <si>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</si>
  <si>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</si>
  <si>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</si>
  <si>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</si>
  <si>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</si>
  <si>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</si>
  <si>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</si>
  <si>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</si>
  <si>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</si>
  <si>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</si>
  <si>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</si>
  <si>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</si>
  <si>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</si>
  <si>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</si>
  <si>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</si>
  <si>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</si>
  <si>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</si>
  <si>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</si>
  <si>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</si>
  <si>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</si>
  <si>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</si>
  <si>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</si>
  <si>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</si>
  <si>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</si>
  <si>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</si>
  <si>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</si>
  <si>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</si>
  <si>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</si>
  <si>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</si>
  <si>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</si>
  <si>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</si>
  <si>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</si>
  <si>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</si>
  <si>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</si>
  <si>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</si>
  <si>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</si>
  <si>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</si>
  <si>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</si>
  <si>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</si>
  <si>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</si>
  <si>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</si>
  <si>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</si>
  <si>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</si>
  <si>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</si>
  <si>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</si>
  <si>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</si>
  <si>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</si>
  <si>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</si>
  <si>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</si>
  <si>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</si>
  <si>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</si>
  <si>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</si>
  <si>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</si>
  <si>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</si>
  <si>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</si>
  <si>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</si>
  <si>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</si>
  <si>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</si>
  <si>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</si>
  <si>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</si>
  <si>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</si>
  <si>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</si>
  <si>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</si>
  <si>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</si>
  <si>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</si>
  <si>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</si>
  <si>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</si>
  <si>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</si>
  <si>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</si>
  <si>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</si>
  <si>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</si>
  <si>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</si>
  <si>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</si>
  <si>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</si>
  <si>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</si>
  <si>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</si>
  <si>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</si>
  <si>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</si>
  <si>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</si>
  <si>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</si>
  <si>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</si>
  <si>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</si>
  <si>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</si>
  <si>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</si>
  <si>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Отчет об исполнении управляющей организацией ООО "ГУК "Привокзальная" договора управления за 2021 год по дому № 28А  ул. Желябова                        в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</si>
  <si>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</si>
  <si>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</si>
  <si>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</si>
  <si>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</si>
  <si>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</si>
  <si>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</si>
  <si>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</si>
  <si>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</si>
  <si>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</si>
  <si>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</si>
  <si>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</si>
  <si>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</si>
  <si>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</si>
  <si>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</si>
  <si>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</si>
  <si>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</si>
  <si>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</si>
  <si>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</si>
  <si>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</si>
  <si>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</si>
  <si>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</si>
  <si>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</si>
  <si>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</si>
  <si>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</si>
  <si>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</si>
  <si>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</si>
  <si>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</si>
  <si>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</si>
  <si>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</si>
  <si>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</si>
  <si>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</si>
  <si>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</si>
  <si>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</si>
  <si>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</si>
  <si>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</si>
  <si>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</si>
  <si>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</si>
  <si>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</si>
  <si>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</si>
  <si>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</si>
  <si>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</si>
  <si>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</si>
  <si>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</si>
  <si>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Ремонт почтовых ящиков</t>
  </si>
  <si>
    <t>21.28</t>
  </si>
  <si>
    <t>Обследование спец.организациями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</si>
  <si>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</si>
  <si>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</si>
  <si>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</si>
  <si>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</si>
  <si>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хол.воды</t>
  </si>
  <si>
    <t>21.31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</si>
  <si>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</si>
  <si>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</si>
  <si>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</si>
  <si>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</si>
  <si>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</si>
  <si>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</si>
  <si>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</si>
  <si>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</si>
  <si>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</si>
  <si>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</si>
  <si>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</si>
  <si>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</si>
  <si>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</si>
  <si>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</si>
  <si>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</si>
  <si>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</si>
  <si>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</si>
  <si>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</si>
  <si>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</si>
  <si>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</si>
  <si>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</si>
  <si>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</si>
  <si>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</si>
  <si>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</si>
  <si>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</si>
  <si>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</si>
  <si>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</si>
  <si>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</si>
  <si>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</si>
  <si>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</si>
  <si>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</si>
  <si>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</si>
  <si>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</si>
  <si>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</si>
  <si>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</si>
  <si>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</si>
  <si>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</si>
  <si>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</si>
  <si>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</si>
  <si>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</si>
  <si>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</si>
  <si>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</si>
  <si>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</si>
  <si>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</si>
  <si>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</si>
  <si>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</si>
  <si>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</si>
  <si>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</si>
  <si>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</si>
  <si>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</si>
  <si>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</si>
  <si>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</si>
  <si>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</si>
  <si>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</si>
  <si>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</si>
  <si>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</si>
  <si>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</si>
  <si>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>25.6.4</t>
  </si>
  <si>
    <t xml:space="preserve">     почтовые ящики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</si>
  <si>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</si>
  <si>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</si>
  <si>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</si>
  <si>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</si>
  <si>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</si>
  <si>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</si>
  <si>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01.01.21-31.07.21</t>
  </si>
  <si>
    <t>01.08.21-31.12.21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</si>
</sst>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 vertical="center"/>
    </xf>
    <xf numFmtId="179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43;&#1059;&#1050;\&#1059;&#1087;&#1088;&#1072;&#1074;&#1083;&#1077;&#1085;&#1080;&#1077;%20&#1059;&#1054;\&#1091;&#1083;.%20&#1046;&#1077;&#1083;&#1103;&#1073;&#1086;&#1074;&#1072;,%20&#1076;.%2028&#1040;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394.68</v>
          </cell>
        </row>
        <row r="24">
          <cell r="D24">
            <v>-673747.2705276</v>
          </cell>
        </row>
        <row r="25">
          <cell r="D25">
            <v>268770.12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CX123">
            <v>66051.60036560196</v>
          </cell>
        </row>
        <row r="124">
          <cell r="CX124">
            <v>73344.34866305543</v>
          </cell>
        </row>
        <row r="125">
          <cell r="CX125">
            <v>17157.398136336145</v>
          </cell>
        </row>
      </sheetData>
      <sheetData sheetId="1">
        <row r="123">
          <cell r="CX123">
            <v>87122.89477279322</v>
          </cell>
        </row>
        <row r="124">
          <cell r="CX124">
            <v>96741.56911952923</v>
          </cell>
        </row>
        <row r="125">
          <cell r="CX125">
            <v>22630.824751149998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0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9.140625" defaultRowHeight="15"/>
  <cols>
    <col min="1" max="1" width="9.140625" style="9" customWidth="1"/>
    <col min="2" max="2" width="62.421875" style="11" customWidth="1"/>
    <col min="3" max="3" width="24.28125" style="11" customWidth="1"/>
    <col min="4" max="4" width="62.7109375" style="11" customWidth="1"/>
    <col min="5" max="5" width="18.7109375" style="2" hidden="1" customWidth="1"/>
    <col min="6" max="6" width="17.8515625" style="11" hidden="1" customWidth="1"/>
    <col min="7" max="11" width="9.140625" style="11" hidden="1" customWidth="1"/>
    <col min="12" max="12" width="0" style="11" hidden="1" customWidth="1"/>
    <col min="13" max="21" width="9.140625" style="11" customWidth="1"/>
    <col min="22" max="16384" width="9.140625" style="3" customWidth="1"/>
  </cols>
  <sheetData>
    <row r="1" ht="15.75">
      <c r="E1" s="2" t="s">
        <v>116</v>
      </c>
    </row>
    <row r="2" spans="1:21" s="6" customFormat="1" ht="33.75" customHeight="1">
      <c r="A2" s="35" t="s">
        <v>127</v>
      </c>
      <c r="B2" s="35"/>
      <c r="C2" s="35"/>
      <c r="D2" s="35"/>
      <c r="E2" s="2">
        <v>2506.7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128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129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130</v>
      </c>
    </row>
    <row r="8" spans="1:4" ht="42.75" customHeight="1">
      <c r="A8" s="34" t="s">
        <v>63</v>
      </c>
      <c r="B8" s="34"/>
      <c r="C8" s="34"/>
      <c r="D8" s="34"/>
    </row>
    <row r="9" spans="1:4" ht="15.75">
      <c r="A9" s="7" t="s">
        <v>17</v>
      </c>
      <c r="B9" s="1" t="s">
        <v>32</v>
      </c>
      <c r="C9" s="1" t="s">
        <v>33</v>
      </c>
      <c r="D9" s="16">
        <f>'[1]по форме'!$D$23</f>
        <v>394.68</v>
      </c>
    </row>
    <row r="10" spans="1:4" ht="15.75">
      <c r="A10" s="7" t="s">
        <v>18</v>
      </c>
      <c r="B10" s="1" t="s">
        <v>34</v>
      </c>
      <c r="C10" s="1" t="s">
        <v>33</v>
      </c>
      <c r="D10" s="16">
        <f>'[1]по форме'!$D$24</f>
        <v>-673747.2705276</v>
      </c>
    </row>
    <row r="11" spans="1:4" ht="15.75">
      <c r="A11" s="7" t="s">
        <v>35</v>
      </c>
      <c r="B11" s="1" t="s">
        <v>36</v>
      </c>
      <c r="C11" s="1" t="s">
        <v>33</v>
      </c>
      <c r="D11" s="16">
        <f>'[1]по форме'!$D$25</f>
        <v>268770.12</v>
      </c>
    </row>
    <row r="12" spans="1:4" ht="31.5">
      <c r="A12" s="7" t="s">
        <v>37</v>
      </c>
      <c r="B12" s="1" t="s">
        <v>38</v>
      </c>
      <c r="C12" s="1" t="s">
        <v>33</v>
      </c>
      <c r="D12" s="16">
        <f>D13+D14+D15</f>
        <v>363048.635808466</v>
      </c>
    </row>
    <row r="13" spans="1:4" ht="15.75">
      <c r="A13" s="7" t="s">
        <v>54</v>
      </c>
      <c r="B13" s="10" t="s">
        <v>39</v>
      </c>
      <c r="C13" s="1" t="s">
        <v>33</v>
      </c>
      <c r="D13" s="16">
        <f>'[2]ГУК 2020'!$CX$124+'[2]ГУК 2021'!$CX$124</f>
        <v>170085.91778258467</v>
      </c>
    </row>
    <row r="14" spans="1:4" ht="15.75">
      <c r="A14" s="7" t="s">
        <v>55</v>
      </c>
      <c r="B14" s="10" t="s">
        <v>40</v>
      </c>
      <c r="C14" s="1" t="s">
        <v>33</v>
      </c>
      <c r="D14" s="16">
        <f>'[2]ГУК 2020'!$CX$123+'[2]ГУК 2021'!$CX$123</f>
        <v>153174.49513839517</v>
      </c>
    </row>
    <row r="15" spans="1:4" ht="15.75">
      <c r="A15" s="7" t="s">
        <v>56</v>
      </c>
      <c r="B15" s="10" t="s">
        <v>41</v>
      </c>
      <c r="C15" s="1" t="s">
        <v>33</v>
      </c>
      <c r="D15" s="16">
        <f>'[2]ГУК 2020'!$CX$125+'[2]ГУК 2021'!$CX$125</f>
        <v>39788.22288748615</v>
      </c>
    </row>
    <row r="16" spans="1:6" ht="15.75">
      <c r="A16" s="10" t="s">
        <v>42</v>
      </c>
      <c r="B16" s="10" t="s">
        <v>43</v>
      </c>
      <c r="C16" s="10" t="s">
        <v>33</v>
      </c>
      <c r="D16" s="8">
        <f>D17</f>
        <v>360032.235808466</v>
      </c>
      <c r="E16" s="2">
        <v>360032.24</v>
      </c>
      <c r="F16" s="2">
        <f>D16-E16</f>
        <v>-0.0041915340116247535</v>
      </c>
    </row>
    <row r="17" spans="1:4" ht="31.5">
      <c r="A17" s="10" t="s">
        <v>19</v>
      </c>
      <c r="B17" s="10" t="s">
        <v>57</v>
      </c>
      <c r="C17" s="10" t="s">
        <v>33</v>
      </c>
      <c r="D17" s="8">
        <f>D12-D25+D104+D120</f>
        <v>360032.235808466</v>
      </c>
    </row>
    <row r="18" spans="1:4" ht="31.5">
      <c r="A18" s="10" t="s">
        <v>44</v>
      </c>
      <c r="B18" s="10" t="s">
        <v>58</v>
      </c>
      <c r="C18" s="10" t="s">
        <v>33</v>
      </c>
      <c r="D18" s="8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8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8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8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8">
        <f>D16+D10+D9</f>
        <v>-313320.354719134</v>
      </c>
    </row>
    <row r="23" spans="1:4" ht="15.75">
      <c r="A23" s="10" t="s">
        <v>51</v>
      </c>
      <c r="B23" s="10" t="s">
        <v>59</v>
      </c>
      <c r="C23" s="10" t="s">
        <v>33</v>
      </c>
      <c r="D23" s="8">
        <v>0</v>
      </c>
    </row>
    <row r="24" spans="1:4" ht="15.75">
      <c r="A24" s="10" t="s">
        <v>52</v>
      </c>
      <c r="B24" s="10" t="s">
        <v>60</v>
      </c>
      <c r="C24" s="10" t="s">
        <v>33</v>
      </c>
      <c r="D24" s="8">
        <f>D22-D99</f>
        <v>-676369.5432549501</v>
      </c>
    </row>
    <row r="25" spans="1:5" ht="15.75">
      <c r="A25" s="10" t="s">
        <v>53</v>
      </c>
      <c r="B25" s="10" t="s">
        <v>61</v>
      </c>
      <c r="C25" s="10" t="s">
        <v>33</v>
      </c>
      <c r="D25" s="8">
        <v>120216.4</v>
      </c>
      <c r="E25" s="2">
        <f>D25+F16</f>
        <v>120216.39580846598</v>
      </c>
    </row>
    <row r="26" spans="1:4" ht="35.25" customHeight="1">
      <c r="A26" s="34" t="s">
        <v>62</v>
      </c>
      <c r="B26" s="34"/>
      <c r="C26" s="34"/>
      <c r="D26" s="34"/>
    </row>
    <row r="27" spans="1:21" s="6" customFormat="1" ht="33.75" customHeight="1">
      <c r="A27" s="14" t="s">
        <v>22</v>
      </c>
      <c r="B27" s="4" t="s">
        <v>64</v>
      </c>
      <c r="C27" s="4" t="s">
        <v>131</v>
      </c>
      <c r="D27" s="15" t="s">
        <v>132</v>
      </c>
      <c r="E27" s="33" t="s">
        <v>245</v>
      </c>
      <c r="F27" s="33" t="s">
        <v>246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6" ht="15.75">
      <c r="A28" s="14" t="s">
        <v>133</v>
      </c>
      <c r="B28" s="17" t="s">
        <v>134</v>
      </c>
      <c r="C28" s="1" t="s">
        <v>27</v>
      </c>
      <c r="D28" s="18" t="s">
        <v>27</v>
      </c>
      <c r="E28" s="33"/>
      <c r="F28" s="33"/>
    </row>
    <row r="29" spans="1:6" ht="15.75">
      <c r="A29" s="7" t="s">
        <v>68</v>
      </c>
      <c r="B29" s="23" t="s">
        <v>135</v>
      </c>
      <c r="C29" s="24" t="s">
        <v>136</v>
      </c>
      <c r="D29" s="19">
        <f>E29*E$2*7+F29*E$2*5</f>
        <v>1002.1411059240838</v>
      </c>
      <c r="E29" s="25">
        <v>0.03248436</v>
      </c>
      <c r="F29" s="25">
        <v>0.03447889970399999</v>
      </c>
    </row>
    <row r="30" spans="1:6" ht="15.75">
      <c r="A30" s="7" t="s">
        <v>70</v>
      </c>
      <c r="B30" s="23" t="s">
        <v>119</v>
      </c>
      <c r="C30" s="24" t="s">
        <v>136</v>
      </c>
      <c r="D30" s="19">
        <f aca="true" t="shared" si="0" ref="D30:D59">E30*E$2*7+F30*E$2*5</f>
        <v>675.886769728996</v>
      </c>
      <c r="E30" s="25">
        <v>0.021908840000000002</v>
      </c>
      <c r="F30" s="25">
        <v>0.023254042776</v>
      </c>
    </row>
    <row r="31" spans="1:6" ht="15.75">
      <c r="A31" s="7" t="s">
        <v>72</v>
      </c>
      <c r="B31" s="23" t="s">
        <v>84</v>
      </c>
      <c r="C31" s="24" t="s">
        <v>136</v>
      </c>
      <c r="D31" s="19">
        <f t="shared" si="0"/>
        <v>600.6872232891249</v>
      </c>
      <c r="E31" s="25">
        <v>0.01947125</v>
      </c>
      <c r="F31" s="25">
        <v>0.020666784749999997</v>
      </c>
    </row>
    <row r="32" spans="1:6" ht="15.75">
      <c r="A32" s="7" t="s">
        <v>122</v>
      </c>
      <c r="B32" s="23" t="s">
        <v>137</v>
      </c>
      <c r="C32" s="24" t="s">
        <v>136</v>
      </c>
      <c r="D32" s="19">
        <f t="shared" si="0"/>
        <v>1828.2970902142729</v>
      </c>
      <c r="E32" s="25">
        <v>0.05926417</v>
      </c>
      <c r="F32" s="25">
        <v>0.062902990038</v>
      </c>
    </row>
    <row r="33" spans="1:21" s="6" customFormat="1" ht="15.75">
      <c r="A33" s="7" t="s">
        <v>124</v>
      </c>
      <c r="B33" s="23" t="s">
        <v>0</v>
      </c>
      <c r="C33" s="24" t="s">
        <v>136</v>
      </c>
      <c r="D33" s="19">
        <f t="shared" si="0"/>
        <v>18914.89386104289</v>
      </c>
      <c r="E33" s="25">
        <v>0.613125455</v>
      </c>
      <c r="F33" s="25">
        <v>0.650771357937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6" ht="15.75">
      <c r="A34" s="7" t="s">
        <v>76</v>
      </c>
      <c r="B34" s="23" t="s">
        <v>138</v>
      </c>
      <c r="C34" s="24" t="s">
        <v>136</v>
      </c>
      <c r="D34" s="19">
        <f t="shared" si="0"/>
        <v>2184.683196312729</v>
      </c>
      <c r="E34" s="25">
        <v>0.07081641</v>
      </c>
      <c r="F34" s="25">
        <v>0.07516453757399999</v>
      </c>
    </row>
    <row r="35" spans="1:6" ht="15.75">
      <c r="A35" s="7" t="s">
        <v>78</v>
      </c>
      <c r="B35" s="23" t="s">
        <v>120</v>
      </c>
      <c r="C35" s="24" t="s">
        <v>136</v>
      </c>
      <c r="D35" s="19">
        <f t="shared" si="0"/>
        <v>3461.744233025408</v>
      </c>
      <c r="E35" s="25">
        <v>0.1122122875</v>
      </c>
      <c r="F35" s="25">
        <v>0.11910212195249999</v>
      </c>
    </row>
    <row r="36" spans="1:6" ht="15.75">
      <c r="A36" s="7" t="s">
        <v>80</v>
      </c>
      <c r="B36" s="23" t="s">
        <v>15</v>
      </c>
      <c r="C36" s="24" t="s">
        <v>136</v>
      </c>
      <c r="D36" s="19">
        <f t="shared" si="0"/>
        <v>6045.543502239214</v>
      </c>
      <c r="E36" s="25">
        <v>0.1959660275</v>
      </c>
      <c r="F36" s="25">
        <v>0.20799834158849997</v>
      </c>
    </row>
    <row r="37" spans="1:6" ht="31.5">
      <c r="A37" s="7" t="s">
        <v>81</v>
      </c>
      <c r="B37" s="23" t="s">
        <v>139</v>
      </c>
      <c r="C37" s="24" t="s">
        <v>136</v>
      </c>
      <c r="D37" s="19">
        <f t="shared" si="0"/>
        <v>27.11209899710375</v>
      </c>
      <c r="E37" s="25">
        <v>0.0008788375</v>
      </c>
      <c r="F37" s="25">
        <v>0.0009327981224999999</v>
      </c>
    </row>
    <row r="38" spans="1:6" ht="15.75">
      <c r="A38" s="7" t="s">
        <v>126</v>
      </c>
      <c r="B38" s="23" t="s">
        <v>140</v>
      </c>
      <c r="C38" s="24" t="s">
        <v>136</v>
      </c>
      <c r="D38" s="19">
        <f t="shared" si="0"/>
        <v>4662.5666967498255</v>
      </c>
      <c r="E38" s="25">
        <v>0.151136895</v>
      </c>
      <c r="F38" s="25">
        <v>0.16041670035299999</v>
      </c>
    </row>
    <row r="39" spans="1:6" ht="15.75">
      <c r="A39" s="7" t="s">
        <v>82</v>
      </c>
      <c r="B39" s="23" t="s">
        <v>141</v>
      </c>
      <c r="C39" s="24" t="s">
        <v>136</v>
      </c>
      <c r="D39" s="19">
        <f t="shared" si="0"/>
        <v>11359.06033155663</v>
      </c>
      <c r="E39" s="25">
        <v>0.36820344250000003</v>
      </c>
      <c r="F39" s="25">
        <v>0.3908111338695</v>
      </c>
    </row>
    <row r="40" spans="1:6" ht="31.5">
      <c r="A40" s="7" t="s">
        <v>142</v>
      </c>
      <c r="B40" s="23" t="s">
        <v>143</v>
      </c>
      <c r="C40" s="24" t="s">
        <v>136</v>
      </c>
      <c r="D40" s="19">
        <f t="shared" si="0"/>
        <v>144.424690226488</v>
      </c>
      <c r="E40" s="25">
        <v>0.00468152</v>
      </c>
      <c r="F40" s="25">
        <v>0.004968965327999999</v>
      </c>
    </row>
    <row r="41" spans="1:6" ht="31.5">
      <c r="A41" s="7" t="s">
        <v>144</v>
      </c>
      <c r="B41" s="23" t="s">
        <v>145</v>
      </c>
      <c r="C41" s="24" t="s">
        <v>136</v>
      </c>
      <c r="D41" s="19">
        <f t="shared" si="0"/>
        <v>521.6887360316957</v>
      </c>
      <c r="E41" s="25">
        <v>0.0169105175</v>
      </c>
      <c r="F41" s="25">
        <v>0.0179488232745</v>
      </c>
    </row>
    <row r="42" spans="1:6" ht="31.5">
      <c r="A42" s="7" t="s">
        <v>146</v>
      </c>
      <c r="B42" s="23" t="s">
        <v>147</v>
      </c>
      <c r="C42" s="24" t="s">
        <v>136</v>
      </c>
      <c r="D42" s="19">
        <f t="shared" si="0"/>
        <v>3130.132416190174</v>
      </c>
      <c r="E42" s="25">
        <v>0.101463105</v>
      </c>
      <c r="F42" s="25">
        <v>0.10769293964699998</v>
      </c>
    </row>
    <row r="43" spans="1:6" ht="15.75">
      <c r="A43" s="7" t="s">
        <v>148</v>
      </c>
      <c r="B43" s="23" t="s">
        <v>149</v>
      </c>
      <c r="C43" s="24" t="s">
        <v>136</v>
      </c>
      <c r="D43" s="19">
        <f t="shared" si="0"/>
        <v>5668.11710853582</v>
      </c>
      <c r="E43" s="25">
        <v>0.1837317675</v>
      </c>
      <c r="F43" s="25">
        <v>0.19501289802449998</v>
      </c>
    </row>
    <row r="44" spans="1:6" ht="15.75">
      <c r="A44" s="7" t="s">
        <v>150</v>
      </c>
      <c r="B44" s="23" t="s">
        <v>151</v>
      </c>
      <c r="C44" s="24" t="s">
        <v>136</v>
      </c>
      <c r="D44" s="19">
        <f t="shared" si="0"/>
        <v>10358.672582932955</v>
      </c>
      <c r="E44" s="25">
        <v>0.3357759175</v>
      </c>
      <c r="F44" s="25">
        <v>0.3563925588345</v>
      </c>
    </row>
    <row r="45" spans="1:6" ht="15.75">
      <c r="A45" s="7" t="s">
        <v>152</v>
      </c>
      <c r="B45" s="23" t="s">
        <v>153</v>
      </c>
      <c r="C45" s="24" t="s">
        <v>136</v>
      </c>
      <c r="D45" s="19">
        <f t="shared" si="0"/>
        <v>1369.339582041744</v>
      </c>
      <c r="E45" s="25">
        <v>0.0443870825</v>
      </c>
      <c r="F45" s="25">
        <v>0.0471124493655</v>
      </c>
    </row>
    <row r="46" spans="1:6" ht="15.75">
      <c r="A46" s="7" t="s">
        <v>154</v>
      </c>
      <c r="B46" s="23" t="s">
        <v>14</v>
      </c>
      <c r="C46" s="24" t="s">
        <v>136</v>
      </c>
      <c r="D46" s="19">
        <f t="shared" si="0"/>
        <v>22530.47896238959</v>
      </c>
      <c r="E46" s="25">
        <v>0.7303244875</v>
      </c>
      <c r="F46" s="25">
        <v>0.7751664110325</v>
      </c>
    </row>
    <row r="47" spans="1:6" ht="31.5">
      <c r="A47" s="7" t="s">
        <v>155</v>
      </c>
      <c r="B47" s="23" t="s">
        <v>156</v>
      </c>
      <c r="C47" s="24" t="s">
        <v>136</v>
      </c>
      <c r="D47" s="19">
        <f t="shared" si="0"/>
        <v>2343.686727796342</v>
      </c>
      <c r="E47" s="25">
        <v>0.0759705025</v>
      </c>
      <c r="F47" s="25">
        <v>0.08063509135349999</v>
      </c>
    </row>
    <row r="48" spans="1:6" ht="31.5">
      <c r="A48" s="7" t="s">
        <v>157</v>
      </c>
      <c r="B48" s="23" t="s">
        <v>158</v>
      </c>
      <c r="C48" s="24" t="s">
        <v>136</v>
      </c>
      <c r="D48" s="19">
        <f t="shared" si="0"/>
        <v>5101.717761343631</v>
      </c>
      <c r="E48" s="25">
        <v>0.1653719575</v>
      </c>
      <c r="F48" s="25">
        <v>0.17552579569049997</v>
      </c>
    </row>
    <row r="49" spans="1:6" ht="31.5">
      <c r="A49" s="7" t="s">
        <v>159</v>
      </c>
      <c r="B49" s="23" t="s">
        <v>160</v>
      </c>
      <c r="C49" s="24" t="s">
        <v>136</v>
      </c>
      <c r="D49" s="19">
        <f t="shared" si="0"/>
        <v>1863.8512799170617</v>
      </c>
      <c r="E49" s="25">
        <v>0.060416657500000005</v>
      </c>
      <c r="F49" s="25">
        <v>0.0641262402705</v>
      </c>
    </row>
    <row r="50" spans="1:6" ht="31.5">
      <c r="A50" s="7" t="s">
        <v>161</v>
      </c>
      <c r="B50" s="23" t="s">
        <v>162</v>
      </c>
      <c r="C50" s="24" t="s">
        <v>136</v>
      </c>
      <c r="D50" s="19">
        <f t="shared" si="0"/>
        <v>3607.467706437386</v>
      </c>
      <c r="E50" s="25">
        <v>0.11693590749999999</v>
      </c>
      <c r="F50" s="25">
        <v>0.12411577222049998</v>
      </c>
    </row>
    <row r="51" spans="1:6" ht="15.75">
      <c r="A51" s="7" t="s">
        <v>163</v>
      </c>
      <c r="B51" s="23" t="s">
        <v>164</v>
      </c>
      <c r="C51" s="24" t="s">
        <v>136</v>
      </c>
      <c r="D51" s="19">
        <f t="shared" si="0"/>
        <v>4383.555598926936</v>
      </c>
      <c r="E51" s="25">
        <v>0.1420927625</v>
      </c>
      <c r="F51" s="25">
        <v>0.1508172581175</v>
      </c>
    </row>
    <row r="52" spans="1:6" ht="15.75">
      <c r="A52" s="7" t="s">
        <v>165</v>
      </c>
      <c r="B52" s="23" t="s">
        <v>117</v>
      </c>
      <c r="C52" s="24" t="s">
        <v>79</v>
      </c>
      <c r="D52" s="19">
        <f t="shared" si="0"/>
        <v>2587.9553754073736</v>
      </c>
      <c r="E52" s="25">
        <v>0.08388846</v>
      </c>
      <c r="F52" s="25">
        <v>0.08903921144399998</v>
      </c>
    </row>
    <row r="53" spans="1:6" ht="15.75">
      <c r="A53" s="7" t="s">
        <v>166</v>
      </c>
      <c r="B53" s="23" t="s">
        <v>167</v>
      </c>
      <c r="C53" s="24" t="s">
        <v>136</v>
      </c>
      <c r="D53" s="19">
        <f t="shared" si="0"/>
        <v>733.3903952665655</v>
      </c>
      <c r="E53" s="25">
        <v>0.023772817499999998</v>
      </c>
      <c r="F53" s="25">
        <v>0.025232468494499994</v>
      </c>
    </row>
    <row r="54" spans="1:6" ht="31.5">
      <c r="A54" s="7" t="s">
        <v>168</v>
      </c>
      <c r="B54" s="23" t="s">
        <v>169</v>
      </c>
      <c r="C54" s="24" t="s">
        <v>136</v>
      </c>
      <c r="D54" s="19">
        <f t="shared" si="0"/>
        <v>9370.947970367808</v>
      </c>
      <c r="E54" s="25">
        <v>0.3037588675</v>
      </c>
      <c r="F54" s="25">
        <v>0.32240966196449994</v>
      </c>
    </row>
    <row r="55" spans="1:6" ht="15.75">
      <c r="A55" s="7" t="s">
        <v>170</v>
      </c>
      <c r="B55" s="23" t="s">
        <v>171</v>
      </c>
      <c r="C55" s="24" t="s">
        <v>136</v>
      </c>
      <c r="D55" s="19">
        <f t="shared" si="0"/>
        <v>5796.794052638242</v>
      </c>
      <c r="E55" s="25">
        <v>0.187902825</v>
      </c>
      <c r="F55" s="25">
        <v>0.19944005845499999</v>
      </c>
    </row>
    <row r="56" spans="1:6" ht="15.75">
      <c r="A56" s="7" t="s">
        <v>172</v>
      </c>
      <c r="B56" s="23" t="s">
        <v>173</v>
      </c>
      <c r="C56" s="24" t="s">
        <v>136</v>
      </c>
      <c r="D56" s="19">
        <f t="shared" si="0"/>
        <v>649.3915927449999</v>
      </c>
      <c r="E56" s="25">
        <v>0.02105</v>
      </c>
      <c r="F56" s="25">
        <v>0.022342469999999996</v>
      </c>
    </row>
    <row r="57" spans="1:6" ht="15.75">
      <c r="A57" s="7" t="s">
        <v>174</v>
      </c>
      <c r="B57" s="23" t="s">
        <v>175</v>
      </c>
      <c r="C57" s="24" t="s">
        <v>176</v>
      </c>
      <c r="D57" s="19">
        <f t="shared" si="0"/>
        <v>14040.235870102544</v>
      </c>
      <c r="E57" s="25">
        <v>0.45511363</v>
      </c>
      <c r="F57" s="25">
        <v>0.48305760688199995</v>
      </c>
    </row>
    <row r="58" spans="1:6" ht="15.75">
      <c r="A58" s="7" t="s">
        <v>177</v>
      </c>
      <c r="B58" s="23" t="s">
        <v>178</v>
      </c>
      <c r="C58" s="24" t="s">
        <v>6</v>
      </c>
      <c r="D58" s="19">
        <f t="shared" si="0"/>
        <v>3360.309266238639</v>
      </c>
      <c r="E58" s="25">
        <v>0.1089242775</v>
      </c>
      <c r="F58" s="25">
        <v>0.11561222813849999</v>
      </c>
    </row>
    <row r="59" spans="1:21" s="6" customFormat="1" ht="24.75" customHeight="1">
      <c r="A59" s="7" t="s">
        <v>179</v>
      </c>
      <c r="B59" s="23" t="s">
        <v>180</v>
      </c>
      <c r="C59" s="24" t="s">
        <v>6</v>
      </c>
      <c r="D59" s="19">
        <f t="shared" si="0"/>
        <v>1910.6074745947012</v>
      </c>
      <c r="E59" s="25">
        <v>0.0619322575</v>
      </c>
      <c r="F59" s="25">
        <v>0.06573489811049998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6" ht="15.75">
      <c r="A60" s="14" t="s">
        <v>181</v>
      </c>
      <c r="B60" s="20" t="s">
        <v>182</v>
      </c>
      <c r="C60" s="1" t="s">
        <v>27</v>
      </c>
      <c r="D60" s="18" t="s">
        <v>27</v>
      </c>
      <c r="E60" s="25"/>
      <c r="F60" s="25"/>
    </row>
    <row r="61" spans="1:6" ht="31.5">
      <c r="A61" s="7" t="s">
        <v>183</v>
      </c>
      <c r="B61" s="23" t="s">
        <v>184</v>
      </c>
      <c r="C61" s="1" t="s">
        <v>27</v>
      </c>
      <c r="D61" s="18" t="s">
        <v>27</v>
      </c>
      <c r="E61" s="25"/>
      <c r="F61" s="25"/>
    </row>
    <row r="62" spans="1:6" ht="31.5">
      <c r="A62" s="7" t="s">
        <v>185</v>
      </c>
      <c r="B62" s="23" t="s">
        <v>8</v>
      </c>
      <c r="C62" s="26" t="s">
        <v>186</v>
      </c>
      <c r="D62" s="19">
        <f aca="true" t="shared" si="1" ref="D62:D69">E62*E$2*7+F62*E$2*5</f>
        <v>5162.6631623227495</v>
      </c>
      <c r="E62" s="25">
        <v>0.1673475</v>
      </c>
      <c r="F62" s="25">
        <v>0.1776226365</v>
      </c>
    </row>
    <row r="63" spans="1:6" ht="31.5">
      <c r="A63" s="7" t="s">
        <v>187</v>
      </c>
      <c r="B63" s="23" t="s">
        <v>188</v>
      </c>
      <c r="C63" s="26" t="s">
        <v>11</v>
      </c>
      <c r="D63" s="19">
        <f t="shared" si="1"/>
        <v>9773.343470812248</v>
      </c>
      <c r="E63" s="25">
        <v>0.3168025</v>
      </c>
      <c r="F63" s="25">
        <v>0.3362541735</v>
      </c>
    </row>
    <row r="64" spans="1:6" ht="15.75">
      <c r="A64" s="7" t="s">
        <v>189</v>
      </c>
      <c r="B64" s="23" t="s">
        <v>190</v>
      </c>
      <c r="C64" s="26" t="s">
        <v>10</v>
      </c>
      <c r="D64" s="19">
        <f t="shared" si="1"/>
        <v>2500.1576320682498</v>
      </c>
      <c r="E64" s="25">
        <v>0.0810425</v>
      </c>
      <c r="F64" s="25">
        <v>0.08601850949999999</v>
      </c>
    </row>
    <row r="65" spans="1:21" s="6" customFormat="1" ht="30.75" customHeight="1">
      <c r="A65" s="7" t="s">
        <v>191</v>
      </c>
      <c r="B65" s="23" t="s">
        <v>13</v>
      </c>
      <c r="C65" s="26" t="s">
        <v>10</v>
      </c>
      <c r="D65" s="19">
        <f t="shared" si="1"/>
        <v>5130.193582685499</v>
      </c>
      <c r="E65" s="25">
        <v>0.166295</v>
      </c>
      <c r="F65" s="25">
        <v>0.17650551299999998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6" ht="15.75">
      <c r="A66" s="7" t="s">
        <v>192</v>
      </c>
      <c r="B66" s="23" t="s">
        <v>121</v>
      </c>
      <c r="C66" s="26" t="s">
        <v>136</v>
      </c>
      <c r="D66" s="19">
        <f t="shared" si="1"/>
        <v>1331.2527651272499</v>
      </c>
      <c r="E66" s="25">
        <v>0.0431525</v>
      </c>
      <c r="F66" s="25">
        <v>0.0458020635</v>
      </c>
    </row>
    <row r="67" spans="1:6" ht="31.5">
      <c r="A67" s="7" t="s">
        <v>193</v>
      </c>
      <c r="B67" s="23" t="s">
        <v>194</v>
      </c>
      <c r="C67" s="26" t="s">
        <v>136</v>
      </c>
      <c r="D67" s="19">
        <f t="shared" si="1"/>
        <v>7013.429201645999</v>
      </c>
      <c r="E67" s="25">
        <v>0.22734</v>
      </c>
      <c r="F67" s="25">
        <v>0.24129867599999996</v>
      </c>
    </row>
    <row r="68" spans="1:6" ht="15.75">
      <c r="A68" s="7" t="s">
        <v>195</v>
      </c>
      <c r="B68" s="23" t="s">
        <v>196</v>
      </c>
      <c r="C68" s="26" t="s">
        <v>9</v>
      </c>
      <c r="D68" s="19">
        <f t="shared" si="1"/>
        <v>1428.6615040389997</v>
      </c>
      <c r="E68" s="25">
        <v>0.04631</v>
      </c>
      <c r="F68" s="25">
        <v>0.04915343399999999</v>
      </c>
    </row>
    <row r="69" spans="1:6" ht="15.75">
      <c r="A69" s="7" t="s">
        <v>197</v>
      </c>
      <c r="B69" s="23" t="s">
        <v>198</v>
      </c>
      <c r="C69" s="26" t="s">
        <v>7</v>
      </c>
      <c r="D69" s="19">
        <f t="shared" si="1"/>
        <v>1103.9657076665</v>
      </c>
      <c r="E69" s="25">
        <v>0.035785000000000004</v>
      </c>
      <c r="F69" s="25">
        <v>0.037982199</v>
      </c>
    </row>
    <row r="70" spans="1:6" ht="31.5">
      <c r="A70" s="7" t="s">
        <v>71</v>
      </c>
      <c r="B70" s="23" t="s">
        <v>199</v>
      </c>
      <c r="C70" s="1" t="s">
        <v>27</v>
      </c>
      <c r="D70" s="18" t="s">
        <v>27</v>
      </c>
      <c r="E70" s="25"/>
      <c r="F70" s="25"/>
    </row>
    <row r="71" spans="1:21" s="6" customFormat="1" ht="38.25" customHeight="1">
      <c r="A71" s="7" t="s">
        <v>200</v>
      </c>
      <c r="B71" s="23" t="s">
        <v>201</v>
      </c>
      <c r="C71" s="26" t="s">
        <v>11</v>
      </c>
      <c r="D71" s="19">
        <f aca="true" t="shared" si="2" ref="D71:D79">E71*E$2*7+F71*E$2*5</f>
        <v>8701.847342783</v>
      </c>
      <c r="E71" s="25">
        <v>0.28207</v>
      </c>
      <c r="F71" s="25">
        <v>0.29938909799999996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6" ht="15.75">
      <c r="A72" s="7" t="s">
        <v>202</v>
      </c>
      <c r="B72" s="23" t="s">
        <v>203</v>
      </c>
      <c r="C72" s="26" t="s">
        <v>11</v>
      </c>
      <c r="D72" s="19">
        <f t="shared" si="2"/>
        <v>20845.470127114495</v>
      </c>
      <c r="E72" s="25">
        <v>0.675705</v>
      </c>
      <c r="F72" s="25">
        <v>0.717193287</v>
      </c>
    </row>
    <row r="73" spans="1:6" ht="15.75">
      <c r="A73" s="7" t="s">
        <v>204</v>
      </c>
      <c r="B73" s="23" t="s">
        <v>118</v>
      </c>
      <c r="C73" s="26" t="s">
        <v>205</v>
      </c>
      <c r="D73" s="19">
        <f t="shared" si="2"/>
        <v>1850.76603932325</v>
      </c>
      <c r="E73" s="25">
        <v>0.059992500000000004</v>
      </c>
      <c r="F73" s="25">
        <v>0.0636760395</v>
      </c>
    </row>
    <row r="74" spans="1:6" ht="15.75">
      <c r="A74" s="7" t="s">
        <v>206</v>
      </c>
      <c r="B74" s="23" t="s">
        <v>207</v>
      </c>
      <c r="C74" s="26" t="s">
        <v>9</v>
      </c>
      <c r="D74" s="19">
        <f t="shared" si="2"/>
        <v>779.2699112939999</v>
      </c>
      <c r="E74" s="25">
        <v>0.02526</v>
      </c>
      <c r="F74" s="25">
        <v>0.026810964</v>
      </c>
    </row>
    <row r="75" spans="1:6" ht="15.75">
      <c r="A75" s="7" t="s">
        <v>208</v>
      </c>
      <c r="B75" s="23" t="s">
        <v>209</v>
      </c>
      <c r="C75" s="26" t="s">
        <v>12</v>
      </c>
      <c r="D75" s="19">
        <f t="shared" si="2"/>
        <v>9221.360616978998</v>
      </c>
      <c r="E75" s="25">
        <v>0.29890999999999995</v>
      </c>
      <c r="F75" s="25">
        <v>0.3172630739999999</v>
      </c>
    </row>
    <row r="76" spans="1:6" ht="15.75">
      <c r="A76" s="7" t="s">
        <v>210</v>
      </c>
      <c r="B76" s="23" t="s">
        <v>211</v>
      </c>
      <c r="C76" s="26" t="s">
        <v>11</v>
      </c>
      <c r="D76" s="19">
        <f t="shared" si="2"/>
        <v>389.63495564699997</v>
      </c>
      <c r="E76" s="25">
        <v>0.01263</v>
      </c>
      <c r="F76" s="25">
        <v>0.013405482</v>
      </c>
    </row>
    <row r="77" spans="1:21" s="6" customFormat="1" ht="15.75">
      <c r="A77" s="14" t="s">
        <v>212</v>
      </c>
      <c r="B77" s="20" t="s">
        <v>213</v>
      </c>
      <c r="C77" s="1" t="s">
        <v>27</v>
      </c>
      <c r="D77" s="1" t="s">
        <v>27</v>
      </c>
      <c r="E77" s="25"/>
      <c r="F77" s="2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6" ht="15.75">
      <c r="A78" s="7" t="s">
        <v>65</v>
      </c>
      <c r="B78" s="27" t="s">
        <v>2</v>
      </c>
      <c r="C78" s="24" t="s">
        <v>214</v>
      </c>
      <c r="D78" s="19">
        <f t="shared" si="2"/>
        <v>1397.1010726315926</v>
      </c>
      <c r="E78" s="25">
        <v>0.045286969999999996</v>
      </c>
      <c r="F78" s="25">
        <v>0.04806758995799999</v>
      </c>
    </row>
    <row r="79" spans="1:6" ht="15.75">
      <c r="A79" s="7" t="s">
        <v>215</v>
      </c>
      <c r="B79" s="27" t="s">
        <v>3</v>
      </c>
      <c r="C79" s="24" t="s">
        <v>136</v>
      </c>
      <c r="D79" s="19">
        <f t="shared" si="2"/>
        <v>966.1323421063737</v>
      </c>
      <c r="E79" s="25">
        <v>0.0313171375</v>
      </c>
      <c r="F79" s="25">
        <v>0.0332400097425</v>
      </c>
    </row>
    <row r="80" spans="1:6" ht="31.5">
      <c r="A80" s="14" t="s">
        <v>216</v>
      </c>
      <c r="B80" s="20" t="s">
        <v>217</v>
      </c>
      <c r="C80" s="1" t="s">
        <v>27</v>
      </c>
      <c r="D80" s="18" t="s">
        <v>27</v>
      </c>
      <c r="E80" s="28"/>
      <c r="F80" s="29"/>
    </row>
    <row r="81" spans="1:6" ht="31.5">
      <c r="A81" s="7" t="s">
        <v>66</v>
      </c>
      <c r="B81" s="30" t="s">
        <v>218</v>
      </c>
      <c r="C81" s="31" t="s">
        <v>219</v>
      </c>
      <c r="D81" s="19">
        <f>E81*E$2*7+F81*E$2*5</f>
        <v>1029.7727181953837</v>
      </c>
      <c r="E81" s="28">
        <v>0.0333800375</v>
      </c>
      <c r="F81" s="29">
        <v>0.0354295718025</v>
      </c>
    </row>
    <row r="82" spans="1:6" ht="31.5">
      <c r="A82" s="7" t="s">
        <v>220</v>
      </c>
      <c r="B82" s="23" t="s">
        <v>221</v>
      </c>
      <c r="C82" s="32" t="s">
        <v>214</v>
      </c>
      <c r="D82" s="19">
        <f>E82*E$2*7+F82*E$2*5</f>
        <v>2746.0497586611436</v>
      </c>
      <c r="E82" s="25">
        <v>0.0890130825</v>
      </c>
      <c r="F82" s="25">
        <v>0.09447848576549998</v>
      </c>
    </row>
    <row r="83" spans="1:21" s="6" customFormat="1" ht="15.75">
      <c r="A83" s="7" t="s">
        <v>73</v>
      </c>
      <c r="B83" s="30" t="s">
        <v>222</v>
      </c>
      <c r="C83" s="26" t="s">
        <v>136</v>
      </c>
      <c r="D83" s="19">
        <f>E83*E$2*7+F83*E$2*5</f>
        <v>2023.861368369429</v>
      </c>
      <c r="E83" s="25">
        <v>0.06560337749999999</v>
      </c>
      <c r="F83" s="25">
        <v>0.06963142487849998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6" ht="15.75">
      <c r="A84" s="14" t="s">
        <v>223</v>
      </c>
      <c r="B84" s="20" t="s">
        <v>224</v>
      </c>
      <c r="C84" s="1" t="s">
        <v>27</v>
      </c>
      <c r="D84" s="18" t="s">
        <v>27</v>
      </c>
      <c r="E84" s="25"/>
      <c r="F84" s="25"/>
    </row>
    <row r="85" spans="1:6" ht="31.5">
      <c r="A85" s="7" t="s">
        <v>67</v>
      </c>
      <c r="B85" s="23" t="s">
        <v>225</v>
      </c>
      <c r="C85" s="26" t="s">
        <v>5</v>
      </c>
      <c r="D85" s="19">
        <f>E85*E$2*7+F85*E$2*5</f>
        <v>23082.62416412102</v>
      </c>
      <c r="E85" s="25">
        <v>0.74822225</v>
      </c>
      <c r="F85" s="25">
        <v>0.7941630961499999</v>
      </c>
    </row>
    <row r="86" spans="1:6" ht="31.5">
      <c r="A86" s="7" t="s">
        <v>226</v>
      </c>
      <c r="B86" s="23" t="s">
        <v>227</v>
      </c>
      <c r="C86" s="26" t="s">
        <v>10</v>
      </c>
      <c r="D86" s="19">
        <f>E86*E$2*7+F86*E$2*5</f>
        <v>9218.113659015273</v>
      </c>
      <c r="E86" s="25">
        <v>0.29880475</v>
      </c>
      <c r="F86" s="25">
        <v>0.31715136164999996</v>
      </c>
    </row>
    <row r="87" spans="1:6" ht="15.75">
      <c r="A87" s="7" t="s">
        <v>74</v>
      </c>
      <c r="B87" s="23" t="s">
        <v>228</v>
      </c>
      <c r="C87" s="26" t="s">
        <v>6</v>
      </c>
      <c r="D87" s="19">
        <f>E87*E$2*7+F87*E$2*5</f>
        <v>1753.3573004114996</v>
      </c>
      <c r="E87" s="25">
        <v>0.056835</v>
      </c>
      <c r="F87" s="25">
        <v>0.06032466899999999</v>
      </c>
    </row>
    <row r="88" spans="1:6" ht="15.75">
      <c r="A88" s="7" t="s">
        <v>123</v>
      </c>
      <c r="B88" s="23" t="s">
        <v>229</v>
      </c>
      <c r="C88" s="26" t="s">
        <v>12</v>
      </c>
      <c r="D88" s="19">
        <f>E88*E$2*7+F88*E$2*5</f>
        <v>837.7151546410498</v>
      </c>
      <c r="E88" s="25">
        <v>0.027154499999999998</v>
      </c>
      <c r="F88" s="25">
        <v>0.028821786299999996</v>
      </c>
    </row>
    <row r="89" spans="1:21" s="6" customFormat="1" ht="15.75">
      <c r="A89" s="7" t="s">
        <v>125</v>
      </c>
      <c r="B89" s="23" t="s">
        <v>230</v>
      </c>
      <c r="C89" s="26" t="s">
        <v>79</v>
      </c>
      <c r="D89" s="19">
        <f>E89*E$2*7+F89*E$2*5</f>
        <v>350.6714600823</v>
      </c>
      <c r="E89" s="25">
        <v>0.011367</v>
      </c>
      <c r="F89" s="25">
        <v>0.012064933799999998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6" ht="15.75">
      <c r="A90" s="7" t="s">
        <v>77</v>
      </c>
      <c r="B90" s="23" t="s">
        <v>231</v>
      </c>
      <c r="C90" s="1" t="s">
        <v>27</v>
      </c>
      <c r="D90" s="18" t="s">
        <v>27</v>
      </c>
      <c r="E90" s="25"/>
      <c r="F90" s="25"/>
    </row>
    <row r="91" spans="1:6" ht="31.5" customHeight="1">
      <c r="A91" s="7" t="s">
        <v>232</v>
      </c>
      <c r="B91" s="27" t="s">
        <v>233</v>
      </c>
      <c r="C91" s="26" t="s">
        <v>79</v>
      </c>
      <c r="D91" s="19">
        <f>E91*E$2*7+F91*E$2*5</f>
        <v>107.14961280292499</v>
      </c>
      <c r="E91" s="25">
        <v>0.0034732499999999998</v>
      </c>
      <c r="F91" s="25">
        <v>0.0036865075499999994</v>
      </c>
    </row>
    <row r="92" spans="1:6" ht="15.75">
      <c r="A92" s="7" t="s">
        <v>234</v>
      </c>
      <c r="B92" s="27" t="s">
        <v>236</v>
      </c>
      <c r="C92" s="24" t="s">
        <v>79</v>
      </c>
      <c r="D92" s="19">
        <f>E92*E$2*7+F92*E$2*5</f>
        <v>90.9148229843</v>
      </c>
      <c r="E92" s="25">
        <v>0.002947</v>
      </c>
      <c r="F92" s="25">
        <v>0.0031279458</v>
      </c>
    </row>
    <row r="93" spans="1:6" ht="15.75">
      <c r="A93" s="7" t="s">
        <v>235</v>
      </c>
      <c r="B93" s="27" t="s">
        <v>238</v>
      </c>
      <c r="C93" s="24" t="s">
        <v>79</v>
      </c>
      <c r="D93" s="19">
        <f>E93*E$2*7+F93*E$2*5</f>
        <v>3.246957963725</v>
      </c>
      <c r="E93" s="25">
        <v>0.00010525000000000001</v>
      </c>
      <c r="F93" s="25">
        <v>0.00011171235</v>
      </c>
    </row>
    <row r="94" spans="1:6" ht="15.75">
      <c r="A94" s="7" t="s">
        <v>237</v>
      </c>
      <c r="B94" s="27" t="s">
        <v>239</v>
      </c>
      <c r="C94" s="24" t="s">
        <v>79</v>
      </c>
      <c r="D94" s="19">
        <f>E94*E$2*7+F94*E$2*5</f>
        <v>16.234789818625</v>
      </c>
      <c r="E94" s="25">
        <v>0.00052625</v>
      </c>
      <c r="F94" s="25">
        <v>0.00055856175</v>
      </c>
    </row>
    <row r="95" spans="1:6" ht="15.75">
      <c r="A95" s="14" t="s">
        <v>240</v>
      </c>
      <c r="B95" s="20" t="s">
        <v>241</v>
      </c>
      <c r="C95" s="1" t="s">
        <v>27</v>
      </c>
      <c r="D95" s="18" t="s">
        <v>27</v>
      </c>
      <c r="E95" s="25"/>
      <c r="F95" s="25"/>
    </row>
    <row r="96" spans="1:6" ht="15.75">
      <c r="A96" s="7" t="s">
        <v>69</v>
      </c>
      <c r="B96" s="27" t="s">
        <v>242</v>
      </c>
      <c r="C96" s="24" t="s">
        <v>4</v>
      </c>
      <c r="D96" s="19">
        <f>E96*E$2*7+F96*E$2*5</f>
        <v>28735.577978966245</v>
      </c>
      <c r="E96" s="25">
        <v>0.9314625</v>
      </c>
      <c r="F96" s="25">
        <v>0.9886542974999999</v>
      </c>
    </row>
    <row r="97" spans="1:6" ht="15.75">
      <c r="A97" s="7" t="s">
        <v>243</v>
      </c>
      <c r="B97" s="27" t="s">
        <v>1</v>
      </c>
      <c r="C97" s="1"/>
      <c r="D97" s="19">
        <f>E97*E$2*7+F97*E$2*5</f>
        <v>39788.22288748615</v>
      </c>
      <c r="E97" s="25">
        <v>1.2897335</v>
      </c>
      <c r="F97" s="25">
        <v>1.3689231369</v>
      </c>
    </row>
    <row r="98" spans="1:21" s="6" customFormat="1" ht="15.75">
      <c r="A98" s="7" t="s">
        <v>75</v>
      </c>
      <c r="B98" s="27" t="s">
        <v>244</v>
      </c>
      <c r="C98" s="1"/>
      <c r="D98" s="19">
        <f>E98*E$2*7+F98*E$2*5</f>
        <v>25435.045208839783</v>
      </c>
      <c r="E98" s="25">
        <v>0.824475875</v>
      </c>
      <c r="F98" s="25">
        <v>0.8750986937249999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6" ht="15.75">
      <c r="A99" s="7"/>
      <c r="B99" s="4" t="s">
        <v>83</v>
      </c>
      <c r="C99" s="1" t="s">
        <v>33</v>
      </c>
      <c r="D99" s="21">
        <f>SUM(D29:D59)+SUM(D62:D69)+SUM(D71:D76)+SUM(D78:D79)+SUM(D81:D83)+SUM(D85:D89)+SUM(D91:D94)+SUM(D96:D98)</f>
        <v>363049.18853581604</v>
      </c>
      <c r="E99" s="22">
        <f>SUM(E29:E59)+SUM(E62:E69)+SUM(E71:E76)+SUM(E78:E79)+SUM(E81:E83)+SUM(E85:E89)+SUM(E91:E94)+SUM(E96:E98)</f>
        <v>11.768223525</v>
      </c>
      <c r="F99" s="22">
        <f>SUM(F29:F59)+SUM(F62:F69)+SUM(F71:F76)+SUM(F78:F79)+SUM(F81:F83)+SUM(F85:F89)+SUM(F91:F94)+SUM(F96:F98)</f>
        <v>12.490792449435</v>
      </c>
    </row>
    <row r="100" spans="1:4" ht="15.75">
      <c r="A100" s="34" t="s">
        <v>85</v>
      </c>
      <c r="B100" s="34"/>
      <c r="C100" s="34"/>
      <c r="D100" s="34"/>
    </row>
    <row r="101" spans="1:4" ht="15.75">
      <c r="A101" s="7" t="s">
        <v>86</v>
      </c>
      <c r="B101" s="1" t="s">
        <v>87</v>
      </c>
      <c r="C101" s="1" t="s">
        <v>88</v>
      </c>
      <c r="D101" s="13">
        <v>0</v>
      </c>
    </row>
    <row r="102" spans="1:4" ht="15.75">
      <c r="A102" s="7" t="s">
        <v>89</v>
      </c>
      <c r="B102" s="1" t="s">
        <v>90</v>
      </c>
      <c r="C102" s="1" t="s">
        <v>88</v>
      </c>
      <c r="D102" s="13">
        <v>0</v>
      </c>
    </row>
    <row r="103" spans="1:4" ht="15.75">
      <c r="A103" s="7" t="s">
        <v>91</v>
      </c>
      <c r="B103" s="1" t="s">
        <v>92</v>
      </c>
      <c r="C103" s="1" t="s">
        <v>88</v>
      </c>
      <c r="D103" s="1">
        <v>0</v>
      </c>
    </row>
    <row r="104" spans="1:4" ht="15.75">
      <c r="A104" s="7" t="s">
        <v>93</v>
      </c>
      <c r="B104" s="1" t="s">
        <v>94</v>
      </c>
      <c r="C104" s="1" t="s">
        <v>33</v>
      </c>
      <c r="D104" s="12">
        <v>0</v>
      </c>
    </row>
    <row r="105" spans="1:4" ht="15.75">
      <c r="A105" s="34" t="s">
        <v>95</v>
      </c>
      <c r="B105" s="34"/>
      <c r="C105" s="34"/>
      <c r="D105" s="34"/>
    </row>
    <row r="106" spans="1:4" ht="15.75">
      <c r="A106" s="7" t="s">
        <v>96</v>
      </c>
      <c r="B106" s="1" t="s">
        <v>32</v>
      </c>
      <c r="C106" s="1" t="s">
        <v>33</v>
      </c>
      <c r="D106" s="1">
        <v>0</v>
      </c>
    </row>
    <row r="107" spans="1:4" ht="15.75">
      <c r="A107" s="7" t="s">
        <v>97</v>
      </c>
      <c r="B107" s="1" t="s">
        <v>34</v>
      </c>
      <c r="C107" s="1" t="s">
        <v>33</v>
      </c>
      <c r="D107" s="1">
        <v>0</v>
      </c>
    </row>
    <row r="108" spans="1:4" ht="15.75">
      <c r="A108" s="7" t="s">
        <v>98</v>
      </c>
      <c r="B108" s="1" t="s">
        <v>36</v>
      </c>
      <c r="C108" s="1" t="s">
        <v>33</v>
      </c>
      <c r="D108" s="1">
        <v>0</v>
      </c>
    </row>
    <row r="109" spans="1:4" ht="15.75">
      <c r="A109" s="7" t="s">
        <v>99</v>
      </c>
      <c r="B109" s="1" t="s">
        <v>59</v>
      </c>
      <c r="C109" s="1" t="s">
        <v>33</v>
      </c>
      <c r="D109" s="1">
        <v>0</v>
      </c>
    </row>
    <row r="110" spans="1:4" ht="15.75">
      <c r="A110" s="7" t="s">
        <v>100</v>
      </c>
      <c r="B110" s="1" t="s">
        <v>101</v>
      </c>
      <c r="C110" s="1" t="s">
        <v>33</v>
      </c>
      <c r="D110" s="1">
        <v>0</v>
      </c>
    </row>
    <row r="111" spans="1:4" ht="15.75">
      <c r="A111" s="7" t="s">
        <v>102</v>
      </c>
      <c r="B111" s="1" t="s">
        <v>61</v>
      </c>
      <c r="C111" s="1" t="s">
        <v>33</v>
      </c>
      <c r="D111" s="1">
        <v>0</v>
      </c>
    </row>
    <row r="112" spans="1:4" ht="15.75">
      <c r="A112" s="34" t="s">
        <v>103</v>
      </c>
      <c r="B112" s="34"/>
      <c r="C112" s="34"/>
      <c r="D112" s="34"/>
    </row>
    <row r="113" spans="1:4" ht="15.75">
      <c r="A113" s="7" t="s">
        <v>104</v>
      </c>
      <c r="B113" s="1" t="s">
        <v>87</v>
      </c>
      <c r="C113" s="1" t="s">
        <v>88</v>
      </c>
      <c r="D113" s="1">
        <v>0</v>
      </c>
    </row>
    <row r="114" spans="1:4" ht="15.75">
      <c r="A114" s="7" t="s">
        <v>105</v>
      </c>
      <c r="B114" s="1" t="s">
        <v>90</v>
      </c>
      <c r="C114" s="1" t="s">
        <v>88</v>
      </c>
      <c r="D114" s="1">
        <v>0</v>
      </c>
    </row>
    <row r="115" spans="1:4" ht="15.75">
      <c r="A115" s="7" t="s">
        <v>106</v>
      </c>
      <c r="B115" s="1" t="s">
        <v>107</v>
      </c>
      <c r="C115" s="1" t="s">
        <v>88</v>
      </c>
      <c r="D115" s="1">
        <v>0</v>
      </c>
    </row>
    <row r="116" spans="1:4" ht="15.75">
      <c r="A116" s="7" t="s">
        <v>108</v>
      </c>
      <c r="B116" s="1" t="s">
        <v>94</v>
      </c>
      <c r="C116" s="1" t="s">
        <v>33</v>
      </c>
      <c r="D116" s="1">
        <v>0</v>
      </c>
    </row>
    <row r="117" spans="1:4" ht="15.75">
      <c r="A117" s="34" t="s">
        <v>109</v>
      </c>
      <c r="B117" s="34"/>
      <c r="C117" s="34"/>
      <c r="D117" s="34"/>
    </row>
    <row r="118" spans="1:4" ht="15.75">
      <c r="A118" s="7" t="s">
        <v>110</v>
      </c>
      <c r="B118" s="1" t="s">
        <v>111</v>
      </c>
      <c r="C118" s="1" t="s">
        <v>88</v>
      </c>
      <c r="D118" s="1">
        <v>18</v>
      </c>
    </row>
    <row r="119" spans="1:4" ht="15.75">
      <c r="A119" s="7" t="s">
        <v>112</v>
      </c>
      <c r="B119" s="1" t="s">
        <v>113</v>
      </c>
      <c r="C119" s="1" t="s">
        <v>88</v>
      </c>
      <c r="D119" s="1">
        <v>0</v>
      </c>
    </row>
    <row r="120" spans="1:4" ht="31.5">
      <c r="A120" s="7" t="s">
        <v>114</v>
      </c>
      <c r="B120" s="1" t="s">
        <v>115</v>
      </c>
      <c r="C120" s="1" t="s">
        <v>33</v>
      </c>
      <c r="D120" s="16">
        <v>117200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1" manualBreakCount="1">
    <brk id="7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2020-03-20T12:32:55Z</cp:lastPrinted>
  <dcterms:created xsi:type="dcterms:W3CDTF">2010-07-19T21:32:50Z</dcterms:created>
  <dcterms:modified xsi:type="dcterms:W3CDTF">2022-03-27T18:04:44Z</dcterms:modified>
  <cp:category/>
  <cp:version/>
  <cp:contentType/>
  <cp:contentStatus/>
</cp:coreProperties>
</file>