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<sst xmlns="http://schemas.openxmlformats.org/spreadsheetml/2006/main" count="360" uniqueCount="252">
  <si>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</si>
  <si>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</si>
  <si>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</si>
  <si>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</si>
  <si>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</si>
  <si>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</si>
  <si>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</si>
  <si>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</si>
  <si>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</si>
  <si>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</si>
  <si>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</si>
  <si>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</si>
  <si>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</si>
  <si>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</si>
  <si>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</si>
  <si>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</si>
  <si>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</si>
  <si>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</si>
  <si>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</si>
  <si>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</si>
  <si>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</si>
  <si>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</si>
  <si>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</si>
  <si>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</si>
  <si>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</si>
  <si>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</si>
  <si>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</si>
  <si>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</si>
  <si>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</si>
  <si>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</si>
  <si>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</si>
  <si>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</si>
  <si>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</si>
  <si>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</si>
  <si>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</si>
  <si>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</si>
  <si>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</si>
  <si>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</si>
  <si>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</si>
  <si>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</si>
  <si>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</si>
  <si>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</si>
  <si>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</si>
  <si>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</si>
  <si>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</si>
  <si>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</si>
  <si>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</si>
  <si>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</si>
  <si>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</si>
  <si>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</si>
  <si>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</si>
  <si>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</si>
  <si>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</si>
  <si>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</si>
  <si>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</si>
  <si>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</si>
  <si>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</si>
  <si>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</si>
  <si>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</si>
  <si>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</si>
  <si>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</si>
  <si>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</si>
  <si>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</si>
  <si>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</si>
  <si>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</si>
  <si>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</si>
  <si>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</si>
  <si>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</si>
  <si>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</si>
  <si>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</si>
  <si>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</si>
  <si>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</si>
  <si>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</si>
  <si>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</si>
  <si>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</si>
  <si>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</si>
  <si>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</si>
  <si>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</si>
  <si>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</si>
  <si>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</si>
  <si>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</si>
  <si>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</si>
  <si>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</si>
  <si>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</si>
  <si>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</si>
  <si>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</si>
  <si>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</si>
  <si>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</si>
  <si>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</si>
  <si>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</si>
  <si>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</si>
  <si>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</si>
  <si>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</si>
  <si>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</si>
  <si>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</si>
  <si>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</si>
  <si>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</si>
  <si>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</si>
  <si>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</si>
  <si>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</si>
  <si>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</si>
  <si>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</si>
  <si>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</si>
  <si>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</si>
  <si>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</si>
  <si>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</si>
  <si>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</si>
  <si>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</si>
  <si>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</si>
  <si>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</si>
  <si>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</si>
  <si>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</si>
  <si>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</si>
  <si>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</si>
  <si>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</si>
  <si>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</si>
  <si>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</si>
  <si>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</si>
  <si>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</si>
  <si>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</si>
  <si>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</si>
  <si>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</si>
  <si>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4 раза в год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</si>
  <si>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</si>
  <si>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</si>
  <si>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</si>
  <si>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</si>
  <si>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</si>
  <si>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</si>
  <si>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                                                     по дому № 12А  ул. Желябова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</si>
  <si>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</si>
  <si>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</si>
  <si>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</si>
  <si>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</si>
  <si>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</si>
  <si>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01.01.21-31.07.21</t>
  </si>
  <si>
    <t>01.08.21-31.12.21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</si>
  <si>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</si>
  <si>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</si>
  <si>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</si>
  <si>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</si>
  <si>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</si>
  <si>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</si>
  <si>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</si>
  <si>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</si>
  <si>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</si>
  <si>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</si>
  <si>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</si>
  <si>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</si>
  <si>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</si>
  <si>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</si>
  <si>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</si>
  <si>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</si>
  <si>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</si>
  <si>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</si>
  <si>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</si>
  <si>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</si>
  <si>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</si>
  <si>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</si>
  <si>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</si>
  <si>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</si>
  <si>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</si>
  <si>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</si>
  <si>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</si>
  <si>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</si>
  <si>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</si>
  <si>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</si>
  <si>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 xml:space="preserve">              Работы по содержанию придомовой территории в холодный период года</t>
  </si>
  <si>
    <t>8 раз в зимний период</t>
  </si>
  <si>
    <t>Очистка придомовой территории от снега наносного происхождения</t>
  </si>
  <si>
    <t>Уборка грунта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</si>
  <si>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</si>
  <si>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</si>
  <si>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</si>
  <si>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</si>
  <si>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</si>
  <si>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</si>
  <si>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</si>
  <si>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</si>
  <si>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</si>
  <si>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Подметание ступеней и площадок</t>
  </si>
  <si>
    <t xml:space="preserve">        Работы по дератизации и дезинсекции МОП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</si>
  <si>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</si>
  <si>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</si>
  <si>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</si>
  <si>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</si>
  <si>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</si>
  <si>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</si>
  <si>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</si>
  <si>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</si>
  <si>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</si>
  <si>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</si>
  <si>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</si>
  <si>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</si>
  <si>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</si>
  <si>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</si>
  <si>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</si>
  <si>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</si>
  <si>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</si>
  <si>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</si>
  <si>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21.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</si>
  <si>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</si>
  <si>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</si>
  <si>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</si>
  <si>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</si>
  <si>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</si>
  <si>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</si>
  <si>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</si>
  <si>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</si>
  <si>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</si>
  <si>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</si>
  <si>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</si>
  <si>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</si>
  <si>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</si>
  <si>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</si>
  <si>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</si>
  <si>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</si>
  <si>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</si>
  <si>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</si>
  <si>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</si>
  <si>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</si>
  <si>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</si>
  <si>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22.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</si>
  <si>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</si>
  <si>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</si>
  <si>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</si>
  <si>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</si>
  <si>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</si>
  <si>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</si>
  <si>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</si>
  <si>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</si>
  <si>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</si>
  <si>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22.2.2</t>
  </si>
  <si>
    <t>22.2.3</t>
  </si>
  <si>
    <t>22.2.4</t>
  </si>
  <si>
    <t>22.2.5</t>
  </si>
  <si>
    <t>22.2.6</t>
  </si>
  <si>
    <t>22.2.7</t>
  </si>
  <si>
    <t>22.2.8</t>
  </si>
  <si>
    <t>23.</t>
  </si>
  <si>
    <t>23.2</t>
  </si>
  <si>
    <t>24.</t>
  </si>
  <si>
    <t>24.2</t>
  </si>
  <si>
    <t>25.</t>
  </si>
  <si>
    <t>25.2</t>
  </si>
  <si>
    <t>25.6.1</t>
  </si>
  <si>
    <t>25.6.2</t>
  </si>
  <si>
    <t>25.6.3</t>
  </si>
  <si>
    <t>25.6.4</t>
  </si>
  <si>
    <t>26.</t>
  </si>
  <si>
    <t>26.2</t>
  </si>
  <si>
    <t>Проведение техосмотров и устранение незначит. неисправн. Дымоудаления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</si>
</sst>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6;&#1077;&#1083;&#1103;&#1073;&#1086;&#1074;&#1072;,%20&#1076;.%2012&#104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1762.98</v>
          </cell>
        </row>
        <row r="24">
          <cell r="D24">
            <v>-4740.073150799726</v>
          </cell>
        </row>
        <row r="25">
          <cell r="D25">
            <v>34619.93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CT123">
            <v>89475.51284549788</v>
          </cell>
        </row>
        <row r="124">
          <cell r="CT124">
            <v>99890.999592964</v>
          </cell>
        </row>
        <row r="125">
          <cell r="CT125">
            <v>23306.60086729095</v>
          </cell>
        </row>
      </sheetData>
      <sheetData sheetId="1">
        <row r="123">
          <cell r="CT123">
            <v>118019.33105680901</v>
          </cell>
        </row>
        <row r="124">
          <cell r="CT124">
            <v>131756.86388339475</v>
          </cell>
        </row>
        <row r="125">
          <cell r="CT125">
            <v>30741.70078595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7" width="12.421875" style="11" hidden="1" customWidth="1"/>
    <col min="8" max="8" width="15.8515625" style="11" hidden="1" customWidth="1"/>
    <col min="9" max="12" width="9.140625" style="11" hidden="1" customWidth="1"/>
    <col min="13" max="20" width="9.140625" style="11" customWidth="1"/>
    <col min="21" max="16384" width="9.140625" style="3" customWidth="1"/>
  </cols>
  <sheetData>
    <row r="1" ht="15.75">
      <c r="E1" s="2" t="s">
        <v>116</v>
      </c>
    </row>
    <row r="2" spans="1:20" s="6" customFormat="1" ht="33.75" customHeight="1">
      <c r="A2" s="37" t="s">
        <v>129</v>
      </c>
      <c r="B2" s="37"/>
      <c r="C2" s="37"/>
      <c r="D2" s="37"/>
      <c r="E2" s="2">
        <v>3405.1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130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131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132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7" t="s">
        <v>17</v>
      </c>
      <c r="B9" s="1" t="s">
        <v>32</v>
      </c>
      <c r="C9" s="1" t="s">
        <v>33</v>
      </c>
      <c r="D9" s="22">
        <f>'[1]по форме'!$D$23</f>
        <v>1762.98</v>
      </c>
    </row>
    <row r="10" spans="1:4" ht="15.75">
      <c r="A10" s="7" t="s">
        <v>18</v>
      </c>
      <c r="B10" s="1" t="s">
        <v>34</v>
      </c>
      <c r="C10" s="1" t="s">
        <v>33</v>
      </c>
      <c r="D10" s="22">
        <f>'[1]по форме'!$D$24</f>
        <v>-4740.073150799726</v>
      </c>
    </row>
    <row r="11" spans="1:4" ht="15.75">
      <c r="A11" s="7" t="s">
        <v>35</v>
      </c>
      <c r="B11" s="1" t="s">
        <v>36</v>
      </c>
      <c r="C11" s="1" t="s">
        <v>33</v>
      </c>
      <c r="D11" s="22">
        <f>'[1]по форме'!$D$25</f>
        <v>34619.93</v>
      </c>
    </row>
    <row r="12" spans="1:4" ht="31.5">
      <c r="A12" s="7" t="s">
        <v>37</v>
      </c>
      <c r="B12" s="1" t="s">
        <v>38</v>
      </c>
      <c r="C12" s="1" t="s">
        <v>33</v>
      </c>
      <c r="D12" s="22">
        <f>D13+D14+D15</f>
        <v>493191.0090319066</v>
      </c>
    </row>
    <row r="13" spans="1:4" ht="15.75">
      <c r="A13" s="7" t="s">
        <v>54</v>
      </c>
      <c r="B13" s="9" t="s">
        <v>39</v>
      </c>
      <c r="C13" s="1" t="s">
        <v>33</v>
      </c>
      <c r="D13" s="22">
        <f>'[2]ГУК 2020'!$CT$124+'[2]ГУК 2021'!$CT$124</f>
        <v>231647.86347635876</v>
      </c>
    </row>
    <row r="14" spans="1:4" ht="15.75">
      <c r="A14" s="7" t="s">
        <v>55</v>
      </c>
      <c r="B14" s="9" t="s">
        <v>40</v>
      </c>
      <c r="C14" s="1" t="s">
        <v>33</v>
      </c>
      <c r="D14" s="22">
        <f>'[2]ГУК 2021'!$CT$123+'[2]ГУК 2020'!$CT$123</f>
        <v>207494.8439023069</v>
      </c>
    </row>
    <row r="15" spans="1:4" ht="15.75">
      <c r="A15" s="7" t="s">
        <v>56</v>
      </c>
      <c r="B15" s="9" t="s">
        <v>41</v>
      </c>
      <c r="C15" s="1" t="s">
        <v>33</v>
      </c>
      <c r="D15" s="22">
        <f>'[2]ГУК 2021'!$CT$125+'[2]ГУК 2020'!$CT$125</f>
        <v>54048.30165324095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488621.4390319066</v>
      </c>
      <c r="E16" s="2">
        <v>488621.44</v>
      </c>
      <c r="F16" s="2">
        <f>D16-E16</f>
        <v>-0.0009680934017524123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D12-D25+D106+D122</f>
        <v>488621.4390319066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485644.34588110686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648.89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D22-D101</f>
        <v>-87779.39883792476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16469.57</v>
      </c>
      <c r="E25" s="2">
        <f>D25+F16</f>
        <v>16469.569031906598</v>
      </c>
    </row>
    <row r="26" spans="1:4" ht="35.25" customHeight="1">
      <c r="A26" s="36" t="s">
        <v>62</v>
      </c>
      <c r="B26" s="36"/>
      <c r="C26" s="36"/>
      <c r="D26" s="36"/>
    </row>
    <row r="27" spans="1:20" s="6" customFormat="1" ht="29.25" customHeight="1">
      <c r="A27" s="21" t="s">
        <v>22</v>
      </c>
      <c r="B27" s="4" t="s">
        <v>64</v>
      </c>
      <c r="C27" s="4" t="s">
        <v>133</v>
      </c>
      <c r="D27" s="14" t="s">
        <v>134</v>
      </c>
      <c r="E27" s="35" t="s">
        <v>135</v>
      </c>
      <c r="F27" s="35" t="s">
        <v>136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21" t="s">
        <v>200</v>
      </c>
      <c r="B28" s="15" t="s">
        <v>137</v>
      </c>
      <c r="C28" s="1" t="s">
        <v>27</v>
      </c>
      <c r="D28" s="16" t="s">
        <v>27</v>
      </c>
      <c r="E28" s="35"/>
      <c r="F28" s="35"/>
    </row>
    <row r="29" spans="1:6" ht="15.75">
      <c r="A29" s="7" t="s">
        <v>68</v>
      </c>
      <c r="B29" s="23" t="s">
        <v>138</v>
      </c>
      <c r="C29" s="24" t="s">
        <v>139</v>
      </c>
      <c r="D29" s="17">
        <f>E29*E$2*7+F29*E$2*5</f>
        <v>1361.3079665624518</v>
      </c>
      <c r="E29" s="25">
        <v>0.03248436</v>
      </c>
      <c r="F29" s="26">
        <v>0.03447889970399999</v>
      </c>
    </row>
    <row r="30" spans="1:6" ht="15.75">
      <c r="A30" s="7" t="s">
        <v>70</v>
      </c>
      <c r="B30" s="23" t="s">
        <v>120</v>
      </c>
      <c r="C30" s="24" t="s">
        <v>139</v>
      </c>
      <c r="D30" s="17">
        <f aca="true" t="shared" si="0" ref="D30:D60">E30*E$2*7+F30*E$2*5</f>
        <v>918.124242870788</v>
      </c>
      <c r="E30" s="25">
        <v>0.021908840000000002</v>
      </c>
      <c r="F30" s="26">
        <v>0.023254042776</v>
      </c>
    </row>
    <row r="31" spans="1:6" ht="15.75">
      <c r="A31" s="7" t="s">
        <v>72</v>
      </c>
      <c r="B31" s="23" t="s">
        <v>84</v>
      </c>
      <c r="C31" s="24" t="s">
        <v>139</v>
      </c>
      <c r="D31" s="17">
        <f t="shared" si="0"/>
        <v>815.9732173861249</v>
      </c>
      <c r="E31" s="25">
        <v>0.01947125</v>
      </c>
      <c r="F31" s="26">
        <v>0.020666784749999997</v>
      </c>
    </row>
    <row r="32" spans="1:6" ht="15.75">
      <c r="A32" s="7" t="s">
        <v>124</v>
      </c>
      <c r="B32" s="23" t="s">
        <v>140</v>
      </c>
      <c r="C32" s="24" t="s">
        <v>139</v>
      </c>
      <c r="D32" s="17">
        <f t="shared" si="0"/>
        <v>2483.5578337609686</v>
      </c>
      <c r="E32" s="25">
        <v>0.05926417</v>
      </c>
      <c r="F32" s="26">
        <v>0.062902990038</v>
      </c>
    </row>
    <row r="33" spans="1:20" s="6" customFormat="1" ht="15.75">
      <c r="A33" s="7" t="s">
        <v>126</v>
      </c>
      <c r="B33" s="23" t="s">
        <v>0</v>
      </c>
      <c r="C33" s="24" t="s">
        <v>139</v>
      </c>
      <c r="D33" s="17">
        <f t="shared" si="0"/>
        <v>25693.982162299893</v>
      </c>
      <c r="E33" s="25">
        <v>0.613125455</v>
      </c>
      <c r="F33" s="26">
        <v>0.650771357937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76</v>
      </c>
      <c r="B34" s="23" t="s">
        <v>141</v>
      </c>
      <c r="C34" s="24" t="s">
        <v>139</v>
      </c>
      <c r="D34" s="17">
        <f t="shared" si="0"/>
        <v>2967.672538303137</v>
      </c>
      <c r="E34" s="25">
        <v>0.07081641</v>
      </c>
      <c r="F34" s="26">
        <v>0.07516453757399999</v>
      </c>
    </row>
    <row r="35" spans="1:6" ht="15.75">
      <c r="A35" s="7" t="s">
        <v>78</v>
      </c>
      <c r="B35" s="23" t="s">
        <v>121</v>
      </c>
      <c r="C35" s="24" t="s">
        <v>139</v>
      </c>
      <c r="D35" s="17">
        <f t="shared" si="0"/>
        <v>4702.431598466038</v>
      </c>
      <c r="E35" s="25">
        <v>0.1122122875</v>
      </c>
      <c r="F35" s="26">
        <v>0.11910212195249999</v>
      </c>
    </row>
    <row r="36" spans="1:6" ht="15.75">
      <c r="A36" s="7" t="s">
        <v>80</v>
      </c>
      <c r="B36" s="23" t="s">
        <v>15</v>
      </c>
      <c r="C36" s="24" t="s">
        <v>139</v>
      </c>
      <c r="D36" s="17">
        <f t="shared" si="0"/>
        <v>8212.263206396756</v>
      </c>
      <c r="E36" s="25">
        <v>0.1959660275</v>
      </c>
      <c r="F36" s="26">
        <v>0.20799834158849997</v>
      </c>
    </row>
    <row r="37" spans="1:6" ht="31.5">
      <c r="A37" s="7" t="s">
        <v>81</v>
      </c>
      <c r="B37" s="23" t="s">
        <v>142</v>
      </c>
      <c r="C37" s="24" t="s">
        <v>139</v>
      </c>
      <c r="D37" s="17">
        <f t="shared" si="0"/>
        <v>36.82906143337375</v>
      </c>
      <c r="E37" s="25">
        <v>0.0008788375</v>
      </c>
      <c r="F37" s="26">
        <v>0.0009327981224999999</v>
      </c>
    </row>
    <row r="38" spans="1:6" ht="15.75">
      <c r="A38" s="7" t="s">
        <v>128</v>
      </c>
      <c r="B38" s="23" t="s">
        <v>143</v>
      </c>
      <c r="C38" s="24" t="s">
        <v>139</v>
      </c>
      <c r="D38" s="17">
        <f t="shared" si="0"/>
        <v>6333.628220011501</v>
      </c>
      <c r="E38" s="25">
        <v>0.151136895</v>
      </c>
      <c r="F38" s="26">
        <v>0.16041670035299999</v>
      </c>
    </row>
    <row r="39" spans="1:8" ht="15.75">
      <c r="A39" s="7" t="s">
        <v>82</v>
      </c>
      <c r="B39" s="23" t="s">
        <v>144</v>
      </c>
      <c r="C39" s="24" t="s">
        <v>139</v>
      </c>
      <c r="D39" s="17">
        <f>(E39*E$2*7+F39*E$2*5)+80232.11</f>
        <v>95662.25175409242</v>
      </c>
      <c r="E39" s="25">
        <v>0.36820344250000003</v>
      </c>
      <c r="F39" s="26">
        <v>0.3908111338695</v>
      </c>
      <c r="G39" s="11">
        <f>71750.958615+23911.2911</f>
        <v>95662.249715</v>
      </c>
      <c r="H39" s="2">
        <f>G39-D39</f>
        <v>-0.0020390924182720482</v>
      </c>
    </row>
    <row r="40" spans="1:6" ht="31.5">
      <c r="A40" s="7" t="s">
        <v>201</v>
      </c>
      <c r="B40" s="23" t="s">
        <v>145</v>
      </c>
      <c r="C40" s="24" t="s">
        <v>139</v>
      </c>
      <c r="D40" s="17">
        <f t="shared" si="0"/>
        <v>196.18642545586397</v>
      </c>
      <c r="E40" s="25">
        <v>0.00468152</v>
      </c>
      <c r="F40" s="26">
        <v>0.004968965327999999</v>
      </c>
    </row>
    <row r="41" spans="1:6" ht="31.5">
      <c r="A41" s="7" t="s">
        <v>202</v>
      </c>
      <c r="B41" s="23" t="s">
        <v>146</v>
      </c>
      <c r="C41" s="24" t="s">
        <v>139</v>
      </c>
      <c r="D41" s="17">
        <f t="shared" si="0"/>
        <v>708.6617126347497</v>
      </c>
      <c r="E41" s="25">
        <v>0.0169105175</v>
      </c>
      <c r="F41" s="26">
        <v>0.0179488232745</v>
      </c>
    </row>
    <row r="42" spans="1:6" ht="31.5">
      <c r="A42" s="7" t="s">
        <v>203</v>
      </c>
      <c r="B42" s="23" t="s">
        <v>147</v>
      </c>
      <c r="C42" s="24" t="s">
        <v>139</v>
      </c>
      <c r="D42" s="17">
        <f t="shared" si="0"/>
        <v>4251.970275808499</v>
      </c>
      <c r="E42" s="25">
        <v>0.101463105</v>
      </c>
      <c r="F42" s="26">
        <v>0.10769293964699998</v>
      </c>
    </row>
    <row r="43" spans="1:6" ht="15.75">
      <c r="A43" s="7" t="s">
        <v>204</v>
      </c>
      <c r="B43" s="23" t="s">
        <v>148</v>
      </c>
      <c r="C43" s="24" t="s">
        <v>139</v>
      </c>
      <c r="D43" s="17">
        <f t="shared" si="0"/>
        <v>7699.567385915874</v>
      </c>
      <c r="E43" s="25">
        <v>0.1837317675</v>
      </c>
      <c r="F43" s="26">
        <v>0.19501289802449998</v>
      </c>
    </row>
    <row r="44" spans="1:6" ht="15.75">
      <c r="A44" s="7" t="s">
        <v>205</v>
      </c>
      <c r="B44" s="23" t="s">
        <v>149</v>
      </c>
      <c r="C44" s="24" t="s">
        <v>139</v>
      </c>
      <c r="D44" s="17">
        <f t="shared" si="0"/>
        <v>14071.21554719153</v>
      </c>
      <c r="E44" s="25">
        <v>0.3357759175</v>
      </c>
      <c r="F44" s="26">
        <v>0.3563925588345</v>
      </c>
    </row>
    <row r="45" spans="1:6" ht="15.75">
      <c r="A45" s="7" t="s">
        <v>206</v>
      </c>
      <c r="B45" s="23" t="s">
        <v>150</v>
      </c>
      <c r="C45" s="24" t="s">
        <v>139</v>
      </c>
      <c r="D45" s="17">
        <f t="shared" si="0"/>
        <v>1860.11018901757</v>
      </c>
      <c r="E45" s="25">
        <v>0.0443870825</v>
      </c>
      <c r="F45" s="26">
        <v>0.0471124493655</v>
      </c>
    </row>
    <row r="46" spans="1:6" ht="15.75">
      <c r="A46" s="7" t="s">
        <v>207</v>
      </c>
      <c r="B46" s="23" t="s">
        <v>14</v>
      </c>
      <c r="C46" s="24" t="s">
        <v>139</v>
      </c>
      <c r="D46" s="17">
        <f t="shared" si="0"/>
        <v>30605.391117737578</v>
      </c>
      <c r="E46" s="25">
        <v>0.7303244875</v>
      </c>
      <c r="F46" s="26">
        <v>0.7751664110325</v>
      </c>
    </row>
    <row r="47" spans="1:6" ht="31.5">
      <c r="A47" s="7" t="s">
        <v>208</v>
      </c>
      <c r="B47" s="23" t="s">
        <v>151</v>
      </c>
      <c r="C47" s="24" t="s">
        <v>139</v>
      </c>
      <c r="D47" s="17">
        <f t="shared" si="0"/>
        <v>3183.6628542782637</v>
      </c>
      <c r="E47" s="25">
        <v>0.0759705025</v>
      </c>
      <c r="F47" s="26">
        <v>0.08063509135349999</v>
      </c>
    </row>
    <row r="48" spans="1:6" ht="31.5">
      <c r="A48" s="7" t="s">
        <v>209</v>
      </c>
      <c r="B48" s="23" t="s">
        <v>152</v>
      </c>
      <c r="C48" s="24" t="s">
        <v>139</v>
      </c>
      <c r="D48" s="17">
        <f t="shared" si="0"/>
        <v>6930.170801911358</v>
      </c>
      <c r="E48" s="25">
        <v>0.1653719575</v>
      </c>
      <c r="F48" s="26">
        <v>0.17552579569049997</v>
      </c>
    </row>
    <row r="49" spans="1:6" ht="31.5">
      <c r="A49" s="7" t="s">
        <v>210</v>
      </c>
      <c r="B49" s="23" t="s">
        <v>153</v>
      </c>
      <c r="C49" s="24" t="s">
        <v>139</v>
      </c>
      <c r="D49" s="17">
        <f t="shared" si="0"/>
        <v>2531.854626898148</v>
      </c>
      <c r="E49" s="25">
        <v>0.060416657500000005</v>
      </c>
      <c r="F49" s="26">
        <v>0.0641262402705</v>
      </c>
    </row>
    <row r="50" spans="1:6" ht="31.5">
      <c r="A50" s="7" t="s">
        <v>211</v>
      </c>
      <c r="B50" s="23" t="s">
        <v>154</v>
      </c>
      <c r="C50" s="24" t="s">
        <v>139</v>
      </c>
      <c r="D50" s="17">
        <f t="shared" si="0"/>
        <v>4900.382290337871</v>
      </c>
      <c r="E50" s="25">
        <v>0.11693590749999999</v>
      </c>
      <c r="F50" s="26">
        <v>0.12411577222049998</v>
      </c>
    </row>
    <row r="51" spans="1:6" ht="15.75">
      <c r="A51" s="7" t="s">
        <v>212</v>
      </c>
      <c r="B51" s="23" t="s">
        <v>155</v>
      </c>
      <c r="C51" s="24" t="s">
        <v>79</v>
      </c>
      <c r="D51" s="17">
        <f t="shared" si="0"/>
        <v>5298.797753724299</v>
      </c>
      <c r="E51" s="25">
        <v>0.12644314</v>
      </c>
      <c r="F51" s="26">
        <v>0.134206748796</v>
      </c>
    </row>
    <row r="52" spans="1:6" ht="15.75">
      <c r="A52" s="7" t="s">
        <v>213</v>
      </c>
      <c r="B52" s="23" t="s">
        <v>117</v>
      </c>
      <c r="C52" s="24" t="s">
        <v>139</v>
      </c>
      <c r="D52" s="17">
        <f t="shared" si="0"/>
        <v>3515.4772604618215</v>
      </c>
      <c r="E52" s="25">
        <v>0.08388846</v>
      </c>
      <c r="F52" s="26">
        <v>0.08903921144399998</v>
      </c>
    </row>
    <row r="53" spans="1:6" ht="15.75">
      <c r="A53" s="7" t="s">
        <v>214</v>
      </c>
      <c r="B53" s="23" t="s">
        <v>156</v>
      </c>
      <c r="C53" s="24" t="s">
        <v>139</v>
      </c>
      <c r="D53" s="17">
        <f t="shared" si="0"/>
        <v>996.2371384378596</v>
      </c>
      <c r="E53" s="25">
        <v>0.023772817499999998</v>
      </c>
      <c r="F53" s="26">
        <v>0.025232468494499994</v>
      </c>
    </row>
    <row r="54" spans="1:6" ht="31.5">
      <c r="A54" s="7" t="s">
        <v>215</v>
      </c>
      <c r="B54" s="23" t="s">
        <v>157</v>
      </c>
      <c r="C54" s="24" t="s">
        <v>139</v>
      </c>
      <c r="D54" s="17">
        <f t="shared" si="0"/>
        <v>12729.490937846342</v>
      </c>
      <c r="E54" s="25">
        <v>0.3037588675</v>
      </c>
      <c r="F54" s="26">
        <v>0.32240966196449994</v>
      </c>
    </row>
    <row r="55" spans="1:6" ht="15.75">
      <c r="A55" s="7" t="s">
        <v>216</v>
      </c>
      <c r="B55" s="23" t="s">
        <v>158</v>
      </c>
      <c r="C55" s="24" t="s">
        <v>139</v>
      </c>
      <c r="D55" s="17">
        <f t="shared" si="0"/>
        <v>4512.94938539086</v>
      </c>
      <c r="E55" s="25">
        <v>0.10769074749999999</v>
      </c>
      <c r="F55" s="26">
        <v>0.11430295939649998</v>
      </c>
    </row>
    <row r="56" spans="1:6" ht="15.75">
      <c r="A56" s="7" t="s">
        <v>217</v>
      </c>
      <c r="B56" s="23" t="s">
        <v>159</v>
      </c>
      <c r="C56" s="24" t="s">
        <v>160</v>
      </c>
      <c r="D56" s="17">
        <f t="shared" si="0"/>
        <v>16578.987937511687</v>
      </c>
      <c r="E56" s="25">
        <v>0.39561791</v>
      </c>
      <c r="F56" s="26">
        <v>0.419908849674</v>
      </c>
    </row>
    <row r="57" spans="1:6" ht="31.5">
      <c r="A57" s="7" t="s">
        <v>218</v>
      </c>
      <c r="B57" s="23" t="s">
        <v>161</v>
      </c>
      <c r="C57" s="24" t="s">
        <v>6</v>
      </c>
      <c r="D57" s="17">
        <f t="shared" si="0"/>
        <v>4671.689256167761</v>
      </c>
      <c r="E57" s="25">
        <v>0.111478695</v>
      </c>
      <c r="F57" s="26">
        <v>0.118323486873</v>
      </c>
    </row>
    <row r="58" spans="1:6" ht="15.75">
      <c r="A58" s="7" t="s">
        <v>219</v>
      </c>
      <c r="B58" s="23" t="s">
        <v>162</v>
      </c>
      <c r="C58" s="24" t="s">
        <v>6</v>
      </c>
      <c r="D58" s="17">
        <f t="shared" si="0"/>
        <v>3351.091737153817</v>
      </c>
      <c r="E58" s="25">
        <v>0.07996579250000001</v>
      </c>
      <c r="F58" s="26">
        <v>0.0848756921595</v>
      </c>
    </row>
    <row r="59" spans="1:20" s="6" customFormat="1" ht="24.75" customHeight="1">
      <c r="A59" s="7" t="s">
        <v>220</v>
      </c>
      <c r="B59" s="23" t="s">
        <v>163</v>
      </c>
      <c r="C59" s="24" t="s">
        <v>164</v>
      </c>
      <c r="D59" s="17">
        <f t="shared" si="0"/>
        <v>4280.595498407611</v>
      </c>
      <c r="E59" s="25">
        <v>0.10214617749999999</v>
      </c>
      <c r="F59" s="26">
        <v>0.10841795279849999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6" ht="15.75">
      <c r="A60" s="7" t="s">
        <v>221</v>
      </c>
      <c r="B60" s="23" t="s">
        <v>165</v>
      </c>
      <c r="C60" s="24" t="s">
        <v>164</v>
      </c>
      <c r="D60" s="17">
        <f t="shared" si="0"/>
        <v>2395.8737928872597</v>
      </c>
      <c r="E60" s="25">
        <v>0.0571718</v>
      </c>
      <c r="F60" s="26">
        <v>0.06068214851999999</v>
      </c>
    </row>
    <row r="61" spans="1:6" ht="15.75">
      <c r="A61" s="21" t="s">
        <v>222</v>
      </c>
      <c r="B61" s="18" t="s">
        <v>166</v>
      </c>
      <c r="C61" s="1" t="s">
        <v>27</v>
      </c>
      <c r="D61" s="16" t="s">
        <v>27</v>
      </c>
      <c r="E61" s="25"/>
      <c r="F61" s="26"/>
    </row>
    <row r="62" spans="1:6" ht="31.5">
      <c r="A62" s="7" t="s">
        <v>223</v>
      </c>
      <c r="B62" s="27" t="s">
        <v>167</v>
      </c>
      <c r="C62" s="1" t="s">
        <v>27</v>
      </c>
      <c r="D62" s="16" t="s">
        <v>27</v>
      </c>
      <c r="E62" s="25"/>
      <c r="F62" s="26"/>
    </row>
    <row r="63" spans="1:20" s="6" customFormat="1" ht="27.75" customHeight="1">
      <c r="A63" s="7" t="s">
        <v>224</v>
      </c>
      <c r="B63" s="27" t="s">
        <v>8</v>
      </c>
      <c r="C63" s="28" t="s">
        <v>168</v>
      </c>
      <c r="D63" s="17">
        <f aca="true" t="shared" si="1" ref="D63:D70">E63*E$2*7+F63*E$2*5</f>
        <v>7012.95900348075</v>
      </c>
      <c r="E63" s="25">
        <v>0.1673475</v>
      </c>
      <c r="F63" s="26">
        <v>0.1776226365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6" ht="31.5">
      <c r="A64" s="7" t="s">
        <v>225</v>
      </c>
      <c r="B64" s="27" t="s">
        <v>169</v>
      </c>
      <c r="C64" s="28" t="s">
        <v>11</v>
      </c>
      <c r="D64" s="17">
        <f t="shared" si="1"/>
        <v>13276.104780174248</v>
      </c>
      <c r="E64" s="25">
        <v>0.3168025</v>
      </c>
      <c r="F64" s="26">
        <v>0.3362541735</v>
      </c>
    </row>
    <row r="65" spans="1:6" ht="15.75">
      <c r="A65" s="7" t="s">
        <v>226</v>
      </c>
      <c r="B65" s="27" t="s">
        <v>170</v>
      </c>
      <c r="C65" s="28" t="s">
        <v>10</v>
      </c>
      <c r="D65" s="17">
        <f t="shared" si="1"/>
        <v>3396.21285074225</v>
      </c>
      <c r="E65" s="25">
        <v>0.0810425</v>
      </c>
      <c r="F65" s="26">
        <v>0.08601850949999999</v>
      </c>
    </row>
    <row r="66" spans="1:6" ht="15.75">
      <c r="A66" s="7" t="s">
        <v>227</v>
      </c>
      <c r="B66" s="27" t="s">
        <v>13</v>
      </c>
      <c r="C66" s="28" t="s">
        <v>10</v>
      </c>
      <c r="D66" s="17">
        <f t="shared" si="1"/>
        <v>6968.852343081499</v>
      </c>
      <c r="E66" s="25">
        <v>0.166295</v>
      </c>
      <c r="F66" s="26">
        <v>0.17650551299999998</v>
      </c>
    </row>
    <row r="67" spans="1:6" ht="15.75">
      <c r="A67" s="7" t="s">
        <v>228</v>
      </c>
      <c r="B67" s="27" t="s">
        <v>123</v>
      </c>
      <c r="C67" s="28" t="s">
        <v>139</v>
      </c>
      <c r="D67" s="17">
        <f t="shared" si="1"/>
        <v>1808.3730763692502</v>
      </c>
      <c r="E67" s="25">
        <v>0.0431525</v>
      </c>
      <c r="F67" s="26">
        <v>0.0458020635</v>
      </c>
    </row>
    <row r="68" spans="1:6" ht="31.5">
      <c r="A68" s="7" t="s">
        <v>229</v>
      </c>
      <c r="B68" s="27" t="s">
        <v>171</v>
      </c>
      <c r="C68" s="28" t="s">
        <v>139</v>
      </c>
      <c r="D68" s="17">
        <f t="shared" si="1"/>
        <v>9527.038646237997</v>
      </c>
      <c r="E68" s="25">
        <v>0.22734</v>
      </c>
      <c r="F68" s="26">
        <v>0.24129867599999996</v>
      </c>
    </row>
    <row r="69" spans="1:20" s="6" customFormat="1" ht="34.5" customHeight="1">
      <c r="A69" s="7" t="s">
        <v>230</v>
      </c>
      <c r="B69" s="27" t="s">
        <v>172</v>
      </c>
      <c r="C69" s="28" t="s">
        <v>9</v>
      </c>
      <c r="D69" s="17">
        <f t="shared" si="1"/>
        <v>1940.6930575669999</v>
      </c>
      <c r="E69" s="25">
        <v>0.04631</v>
      </c>
      <c r="F69" s="26">
        <v>0.04915343399999999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6" ht="15.75">
      <c r="A70" s="7" t="s">
        <v>231</v>
      </c>
      <c r="B70" s="27" t="s">
        <v>173</v>
      </c>
      <c r="C70" s="28" t="s">
        <v>7</v>
      </c>
      <c r="D70" s="17">
        <f t="shared" si="1"/>
        <v>1499.6264535745</v>
      </c>
      <c r="E70" s="25">
        <v>0.035785000000000004</v>
      </c>
      <c r="F70" s="26">
        <v>0.037982199</v>
      </c>
    </row>
    <row r="71" spans="1:6" ht="31.5">
      <c r="A71" s="7" t="s">
        <v>71</v>
      </c>
      <c r="B71" s="27" t="s">
        <v>174</v>
      </c>
      <c r="C71" s="1" t="s">
        <v>27</v>
      </c>
      <c r="D71" s="16" t="s">
        <v>27</v>
      </c>
      <c r="E71" s="25"/>
      <c r="F71" s="26"/>
    </row>
    <row r="72" spans="1:6" ht="15.75">
      <c r="A72" s="7" t="s">
        <v>232</v>
      </c>
      <c r="B72" s="27" t="s">
        <v>175</v>
      </c>
      <c r="C72" s="28" t="s">
        <v>11</v>
      </c>
      <c r="D72" s="17">
        <f aca="true" t="shared" si="2" ref="D72:D78">E72*E$2*7+F72*E$2*5</f>
        <v>11820.584986998998</v>
      </c>
      <c r="E72" s="25">
        <v>0.28207</v>
      </c>
      <c r="F72" s="26">
        <v>0.29938909799999996</v>
      </c>
    </row>
    <row r="73" spans="1:6" ht="15.75">
      <c r="A73" s="7" t="s">
        <v>233</v>
      </c>
      <c r="B73" s="27" t="s">
        <v>176</v>
      </c>
      <c r="C73" s="28" t="s">
        <v>11</v>
      </c>
      <c r="D73" s="17">
        <f t="shared" si="2"/>
        <v>28316.4759763185</v>
      </c>
      <c r="E73" s="25">
        <v>0.675705</v>
      </c>
      <c r="F73" s="26">
        <v>0.717193287</v>
      </c>
    </row>
    <row r="74" spans="1:6" ht="15.75">
      <c r="A74" s="7" t="s">
        <v>234</v>
      </c>
      <c r="B74" s="27" t="s">
        <v>119</v>
      </c>
      <c r="C74" s="28" t="s">
        <v>177</v>
      </c>
      <c r="D74" s="17">
        <f t="shared" si="2"/>
        <v>2514.07964275725</v>
      </c>
      <c r="E74" s="25">
        <v>0.059992500000000004</v>
      </c>
      <c r="F74" s="26">
        <v>0.0636760395</v>
      </c>
    </row>
    <row r="75" spans="1:20" s="6" customFormat="1" ht="15.75">
      <c r="A75" s="7" t="s">
        <v>235</v>
      </c>
      <c r="B75" s="27" t="s">
        <v>178</v>
      </c>
      <c r="C75" s="28" t="s">
        <v>9</v>
      </c>
      <c r="D75" s="17">
        <f t="shared" si="2"/>
        <v>1058.559849582</v>
      </c>
      <c r="E75" s="25">
        <v>0.02526</v>
      </c>
      <c r="F75" s="26">
        <v>0.026810964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6" ht="15.75">
      <c r="A76" s="7" t="s">
        <v>236</v>
      </c>
      <c r="B76" s="27" t="s">
        <v>179</v>
      </c>
      <c r="C76" s="28" t="s">
        <v>12</v>
      </c>
      <c r="D76" s="17">
        <f t="shared" si="2"/>
        <v>12526.291553386996</v>
      </c>
      <c r="E76" s="25">
        <v>0.29890999999999995</v>
      </c>
      <c r="F76" s="26">
        <v>0.3172630739999999</v>
      </c>
    </row>
    <row r="77" spans="1:6" ht="15.75">
      <c r="A77" s="7" t="s">
        <v>237</v>
      </c>
      <c r="B77" s="27" t="s">
        <v>180</v>
      </c>
      <c r="C77" s="28" t="s">
        <v>11</v>
      </c>
      <c r="D77" s="17">
        <f t="shared" si="2"/>
        <v>529.279924791</v>
      </c>
      <c r="E77" s="25">
        <v>0.01263</v>
      </c>
      <c r="F77" s="26">
        <v>0.013405482</v>
      </c>
    </row>
    <row r="78" spans="1:6" ht="15.75">
      <c r="A78" s="7" t="s">
        <v>238</v>
      </c>
      <c r="B78" s="29" t="s">
        <v>118</v>
      </c>
      <c r="C78" s="24" t="s">
        <v>10</v>
      </c>
      <c r="D78" s="17">
        <f t="shared" si="2"/>
        <v>396.95994359325</v>
      </c>
      <c r="E78" s="25">
        <v>0.0094725</v>
      </c>
      <c r="F78" s="26">
        <v>0.010054111499999999</v>
      </c>
    </row>
    <row r="79" spans="1:6" ht="15.75">
      <c r="A79" s="21" t="s">
        <v>239</v>
      </c>
      <c r="B79" s="18" t="s">
        <v>181</v>
      </c>
      <c r="C79" s="1" t="s">
        <v>27</v>
      </c>
      <c r="D79" s="16" t="s">
        <v>27</v>
      </c>
      <c r="E79" s="25"/>
      <c r="F79" s="26"/>
    </row>
    <row r="80" spans="1:6" ht="15.75">
      <c r="A80" s="7" t="s">
        <v>65</v>
      </c>
      <c r="B80" s="29" t="s">
        <v>2</v>
      </c>
      <c r="C80" s="24" t="s">
        <v>122</v>
      </c>
      <c r="D80" s="17">
        <f aca="true" t="shared" si="3" ref="D80:D100">E80*E$2*7+F80*E$2*5</f>
        <v>2103.9759143650235</v>
      </c>
      <c r="E80" s="25">
        <v>0.050206355</v>
      </c>
      <c r="F80" s="26">
        <v>0.053289025196999996</v>
      </c>
    </row>
    <row r="81" spans="1:20" s="6" customFormat="1" ht="15.75">
      <c r="A81" s="7" t="s">
        <v>240</v>
      </c>
      <c r="B81" s="29" t="s">
        <v>3</v>
      </c>
      <c r="C81" s="24" t="s">
        <v>139</v>
      </c>
      <c r="D81" s="17">
        <f t="shared" si="3"/>
        <v>1312.3936801796838</v>
      </c>
      <c r="E81" s="25">
        <v>0.0313171375</v>
      </c>
      <c r="F81" s="26">
        <v>0.0332400097425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6" ht="31.5">
      <c r="A82" s="21" t="s">
        <v>241</v>
      </c>
      <c r="B82" s="18" t="s">
        <v>182</v>
      </c>
      <c r="C82" s="1" t="s">
        <v>27</v>
      </c>
      <c r="D82" s="16" t="s">
        <v>27</v>
      </c>
      <c r="E82" s="30"/>
      <c r="F82" s="31"/>
    </row>
    <row r="83" spans="1:6" ht="31.5">
      <c r="A83" s="7" t="s">
        <v>66</v>
      </c>
      <c r="B83" s="32" t="s">
        <v>183</v>
      </c>
      <c r="C83" s="33" t="s">
        <v>184</v>
      </c>
      <c r="D83" s="17">
        <f t="shared" si="3"/>
        <v>1201.4213226151705</v>
      </c>
      <c r="E83" s="30">
        <v>0.0286690475</v>
      </c>
      <c r="F83" s="31">
        <v>0.030429327016499995</v>
      </c>
    </row>
    <row r="84" spans="1:6" ht="31.5">
      <c r="A84" s="7" t="s">
        <v>242</v>
      </c>
      <c r="B84" s="27" t="s">
        <v>251</v>
      </c>
      <c r="C84" s="34" t="s">
        <v>122</v>
      </c>
      <c r="D84" s="17">
        <f t="shared" si="3"/>
        <v>3203.731384759923</v>
      </c>
      <c r="E84" s="25">
        <v>0.07644939</v>
      </c>
      <c r="F84" s="26">
        <v>0.081143382546</v>
      </c>
    </row>
    <row r="85" spans="1:6" ht="15.75">
      <c r="A85" s="7" t="s">
        <v>73</v>
      </c>
      <c r="B85" s="32" t="s">
        <v>185</v>
      </c>
      <c r="C85" s="28" t="s">
        <v>139</v>
      </c>
      <c r="D85" s="17">
        <f t="shared" si="3"/>
        <v>2749.212249345651</v>
      </c>
      <c r="E85" s="25">
        <v>0.06560337749999999</v>
      </c>
      <c r="F85" s="26">
        <v>0.06963142487849998</v>
      </c>
    </row>
    <row r="86" spans="1:7" ht="15.75">
      <c r="A86" s="21" t="s">
        <v>243</v>
      </c>
      <c r="B86" s="18" t="s">
        <v>186</v>
      </c>
      <c r="C86" s="1" t="s">
        <v>27</v>
      </c>
      <c r="D86" s="16" t="s">
        <v>27</v>
      </c>
      <c r="E86" s="25"/>
      <c r="F86" s="26"/>
      <c r="G86" s="26"/>
    </row>
    <row r="87" spans="1:6" ht="31.5">
      <c r="A87" s="7" t="s">
        <v>67</v>
      </c>
      <c r="B87" s="27" t="s">
        <v>187</v>
      </c>
      <c r="C87" s="28" t="s">
        <v>5</v>
      </c>
      <c r="D87" s="17">
        <f t="shared" si="3"/>
        <v>31355.424877826823</v>
      </c>
      <c r="E87" s="25">
        <v>0.74822225</v>
      </c>
      <c r="F87" s="26">
        <v>0.7941630961499999</v>
      </c>
    </row>
    <row r="88" spans="1:20" s="6" customFormat="1" ht="31.5">
      <c r="A88" s="7" t="s">
        <v>244</v>
      </c>
      <c r="B88" s="27" t="s">
        <v>188</v>
      </c>
      <c r="C88" s="28" t="s">
        <v>10</v>
      </c>
      <c r="D88" s="17">
        <f t="shared" si="3"/>
        <v>12521.880887347073</v>
      </c>
      <c r="E88" s="25">
        <v>0.29880475</v>
      </c>
      <c r="F88" s="26">
        <v>0.31715136164999996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6" ht="15.75">
      <c r="A89" s="7" t="s">
        <v>74</v>
      </c>
      <c r="B89" s="27" t="s">
        <v>189</v>
      </c>
      <c r="C89" s="28" t="s">
        <v>6</v>
      </c>
      <c r="D89" s="17">
        <f t="shared" si="3"/>
        <v>2381.7596615594994</v>
      </c>
      <c r="E89" s="25">
        <v>0.056835</v>
      </c>
      <c r="F89" s="26">
        <v>0.06032466899999999</v>
      </c>
    </row>
    <row r="90" spans="1:6" ht="31.5" customHeight="1">
      <c r="A90" s="7" t="s">
        <v>125</v>
      </c>
      <c r="B90" s="27" t="s">
        <v>190</v>
      </c>
      <c r="C90" s="28" t="s">
        <v>12</v>
      </c>
      <c r="D90" s="17">
        <f t="shared" si="3"/>
        <v>1137.9518383006498</v>
      </c>
      <c r="E90" s="25">
        <v>0.027154499999999998</v>
      </c>
      <c r="F90" s="26">
        <v>0.028821786299999996</v>
      </c>
    </row>
    <row r="91" spans="1:6" ht="15.75">
      <c r="A91" s="7" t="s">
        <v>127</v>
      </c>
      <c r="B91" s="27" t="s">
        <v>191</v>
      </c>
      <c r="C91" s="28" t="s">
        <v>79</v>
      </c>
      <c r="D91" s="17">
        <f t="shared" si="3"/>
        <v>476.3519323119</v>
      </c>
      <c r="E91" s="25">
        <v>0.011367</v>
      </c>
      <c r="F91" s="26">
        <v>0.012064933799999998</v>
      </c>
    </row>
    <row r="92" spans="1:6" ht="15.75">
      <c r="A92" s="7" t="s">
        <v>77</v>
      </c>
      <c r="B92" s="27" t="s">
        <v>192</v>
      </c>
      <c r="C92" s="1" t="s">
        <v>27</v>
      </c>
      <c r="D92" s="16" t="s">
        <v>27</v>
      </c>
      <c r="E92" s="25"/>
      <c r="F92" s="26"/>
    </row>
    <row r="93" spans="1:6" ht="15.75">
      <c r="A93" s="7" t="s">
        <v>245</v>
      </c>
      <c r="B93" s="29" t="s">
        <v>193</v>
      </c>
      <c r="C93" s="28" t="s">
        <v>79</v>
      </c>
      <c r="D93" s="17">
        <f t="shared" si="3"/>
        <v>145.55197931752497</v>
      </c>
      <c r="E93" s="25">
        <v>0.0034732499999999998</v>
      </c>
      <c r="F93" s="26">
        <v>0.0036865075499999994</v>
      </c>
    </row>
    <row r="94" spans="1:6" ht="15.75">
      <c r="A94" s="7" t="s">
        <v>246</v>
      </c>
      <c r="B94" s="29" t="s">
        <v>194</v>
      </c>
      <c r="C94" s="28" t="s">
        <v>79</v>
      </c>
      <c r="D94" s="17">
        <f t="shared" si="3"/>
        <v>22.053330199625</v>
      </c>
      <c r="E94" s="25">
        <v>0.00052625</v>
      </c>
      <c r="F94" s="26">
        <v>0.00055856175</v>
      </c>
    </row>
    <row r="95" spans="1:6" ht="15.75">
      <c r="A95" s="7" t="s">
        <v>247</v>
      </c>
      <c r="B95" s="29" t="s">
        <v>195</v>
      </c>
      <c r="C95" s="24" t="s">
        <v>79</v>
      </c>
      <c r="D95" s="17">
        <f t="shared" si="3"/>
        <v>123.49864911789999</v>
      </c>
      <c r="E95" s="25">
        <v>0.002947</v>
      </c>
      <c r="F95" s="26">
        <v>0.0031279458</v>
      </c>
    </row>
    <row r="96" spans="1:6" ht="15.75">
      <c r="A96" s="7" t="s">
        <v>248</v>
      </c>
      <c r="B96" s="29" t="s">
        <v>196</v>
      </c>
      <c r="C96" s="24" t="s">
        <v>79</v>
      </c>
      <c r="D96" s="17">
        <f t="shared" si="3"/>
        <v>4.410666039925</v>
      </c>
      <c r="E96" s="25">
        <v>0.00010525000000000001</v>
      </c>
      <c r="F96" s="26">
        <v>0.00011171235</v>
      </c>
    </row>
    <row r="97" spans="1:6" ht="15.75">
      <c r="A97" s="21" t="s">
        <v>249</v>
      </c>
      <c r="B97" s="18" t="s">
        <v>197</v>
      </c>
      <c r="C97" s="1" t="s">
        <v>27</v>
      </c>
      <c r="D97" s="16" t="s">
        <v>27</v>
      </c>
      <c r="E97" s="25"/>
      <c r="F97" s="26"/>
    </row>
    <row r="98" spans="1:20" s="6" customFormat="1" ht="15.75">
      <c r="A98" s="7" t="s">
        <v>69</v>
      </c>
      <c r="B98" s="29" t="s">
        <v>198</v>
      </c>
      <c r="C98" s="24" t="s">
        <v>4</v>
      </c>
      <c r="D98" s="17">
        <f t="shared" si="3"/>
        <v>39034.394453336245</v>
      </c>
      <c r="E98" s="25">
        <v>0.9314625</v>
      </c>
      <c r="F98" s="26">
        <v>0.9886542974999999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6" ht="15.75">
      <c r="A99" s="7" t="s">
        <v>250</v>
      </c>
      <c r="B99" s="29" t="s">
        <v>1</v>
      </c>
      <c r="C99" s="1"/>
      <c r="D99" s="17">
        <f t="shared" si="3"/>
        <v>54048.30165324095</v>
      </c>
      <c r="E99" s="25">
        <v>1.2897335</v>
      </c>
      <c r="F99" s="26">
        <v>1.3689231369</v>
      </c>
    </row>
    <row r="100" spans="1:6" ht="15.75">
      <c r="A100" s="7" t="s">
        <v>75</v>
      </c>
      <c r="B100" s="29" t="s">
        <v>199</v>
      </c>
      <c r="C100" s="1"/>
      <c r="D100" s="17">
        <f t="shared" si="3"/>
        <v>34550.95242375248</v>
      </c>
      <c r="E100" s="25">
        <v>0.824475875</v>
      </c>
      <c r="F100" s="26">
        <v>0.8750986937249999</v>
      </c>
    </row>
    <row r="101" spans="1:6" ht="15.75">
      <c r="A101" s="7"/>
      <c r="B101" s="4" t="s">
        <v>83</v>
      </c>
      <c r="C101" s="1" t="s">
        <v>33</v>
      </c>
      <c r="D101" s="19">
        <f>SUM(D29:D60)+SUM(D63:D70)+SUM(D72:D78)+SUM(D80:D81)+SUM(D83:D85)+SUM(D87:D91)+SUM(D93:D96)+SUM(D98:D100)</f>
        <v>573423.7447190316</v>
      </c>
      <c r="E101" s="20">
        <f>SUM(E29:E60)+SUM(E63:E70)+SUM(E72:E78)+SUM(E80:E81)+SUM(E83:E85)+SUM(E87:E91)+SUM(E93:E96)+SUM(E98:E100)</f>
        <v>11.768839237500002</v>
      </c>
      <c r="F101" s="20">
        <f>SUM(F29:F60)+SUM(F63:F70)+SUM(F72:F78)+SUM(F80:F81)+SUM(F83:F85)+SUM(F87:F91)+SUM(F93:F96)+SUM(F98:F100)</f>
        <v>12.4914459666825</v>
      </c>
    </row>
    <row r="102" spans="1:4" ht="15.75">
      <c r="A102" s="36" t="s">
        <v>85</v>
      </c>
      <c r="B102" s="36"/>
      <c r="C102" s="36"/>
      <c r="D102" s="36"/>
    </row>
    <row r="103" spans="1:4" ht="15.75">
      <c r="A103" s="7" t="s">
        <v>86</v>
      </c>
      <c r="B103" s="1" t="s">
        <v>87</v>
      </c>
      <c r="C103" s="1" t="s">
        <v>88</v>
      </c>
      <c r="D103" s="13">
        <v>1</v>
      </c>
    </row>
    <row r="104" spans="1:4" ht="15.75">
      <c r="A104" s="7" t="s">
        <v>89</v>
      </c>
      <c r="B104" s="1" t="s">
        <v>90</v>
      </c>
      <c r="C104" s="1" t="s">
        <v>88</v>
      </c>
      <c r="D104" s="13">
        <v>1</v>
      </c>
    </row>
    <row r="105" spans="1:4" ht="15.75">
      <c r="A105" s="7" t="s">
        <v>91</v>
      </c>
      <c r="B105" s="1" t="s">
        <v>92</v>
      </c>
      <c r="C105" s="1" t="s">
        <v>88</v>
      </c>
      <c r="D105" s="1">
        <v>0</v>
      </c>
    </row>
    <row r="106" spans="1:4" ht="15.75">
      <c r="A106" s="7" t="s">
        <v>93</v>
      </c>
      <c r="B106" s="1" t="s">
        <v>94</v>
      </c>
      <c r="C106" s="1" t="s">
        <v>33</v>
      </c>
      <c r="D106" s="12">
        <v>0</v>
      </c>
    </row>
    <row r="107" spans="1:4" ht="15.75">
      <c r="A107" s="36" t="s">
        <v>95</v>
      </c>
      <c r="B107" s="36"/>
      <c r="C107" s="36"/>
      <c r="D107" s="36"/>
    </row>
    <row r="108" spans="1:4" ht="15.75">
      <c r="A108" s="7" t="s">
        <v>96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97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98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99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100</v>
      </c>
      <c r="B112" s="1" t="s">
        <v>101</v>
      </c>
      <c r="C112" s="1" t="s">
        <v>33</v>
      </c>
      <c r="D112" s="1">
        <v>0</v>
      </c>
    </row>
    <row r="113" spans="1:4" ht="15.75">
      <c r="A113" s="7" t="s">
        <v>102</v>
      </c>
      <c r="B113" s="1" t="s">
        <v>61</v>
      </c>
      <c r="C113" s="1" t="s">
        <v>33</v>
      </c>
      <c r="D113" s="1">
        <v>0</v>
      </c>
    </row>
    <row r="114" spans="1:4" ht="15.75">
      <c r="A114" s="36" t="s">
        <v>103</v>
      </c>
      <c r="B114" s="36"/>
      <c r="C114" s="36"/>
      <c r="D114" s="36"/>
    </row>
    <row r="115" spans="1:4" ht="15.75">
      <c r="A115" s="7" t="s">
        <v>104</v>
      </c>
      <c r="B115" s="1" t="s">
        <v>87</v>
      </c>
      <c r="C115" s="1" t="s">
        <v>88</v>
      </c>
      <c r="D115" s="1">
        <v>0</v>
      </c>
    </row>
    <row r="116" spans="1:4" ht="15.75">
      <c r="A116" s="7" t="s">
        <v>105</v>
      </c>
      <c r="B116" s="1" t="s">
        <v>90</v>
      </c>
      <c r="C116" s="1" t="s">
        <v>88</v>
      </c>
      <c r="D116" s="1">
        <v>0</v>
      </c>
    </row>
    <row r="117" spans="1:4" ht="15.75">
      <c r="A117" s="7" t="s">
        <v>106</v>
      </c>
      <c r="B117" s="1" t="s">
        <v>107</v>
      </c>
      <c r="C117" s="1" t="s">
        <v>88</v>
      </c>
      <c r="D117" s="1">
        <v>0</v>
      </c>
    </row>
    <row r="118" spans="1:4" ht="15.75">
      <c r="A118" s="7" t="s">
        <v>108</v>
      </c>
      <c r="B118" s="1" t="s">
        <v>94</v>
      </c>
      <c r="C118" s="1" t="s">
        <v>33</v>
      </c>
      <c r="D118" s="1">
        <v>0</v>
      </c>
    </row>
    <row r="119" spans="1:4" ht="15.75">
      <c r="A119" s="36" t="s">
        <v>109</v>
      </c>
      <c r="B119" s="36"/>
      <c r="C119" s="36"/>
      <c r="D119" s="36"/>
    </row>
    <row r="120" spans="1:4" ht="15.75">
      <c r="A120" s="7" t="s">
        <v>110</v>
      </c>
      <c r="B120" s="1" t="s">
        <v>111</v>
      </c>
      <c r="C120" s="1" t="s">
        <v>88</v>
      </c>
      <c r="D120" s="1">
        <v>5</v>
      </c>
    </row>
    <row r="121" spans="1:4" ht="15.75">
      <c r="A121" s="7" t="s">
        <v>112</v>
      </c>
      <c r="B121" s="1" t="s">
        <v>113</v>
      </c>
      <c r="C121" s="1" t="s">
        <v>88</v>
      </c>
      <c r="D121" s="1">
        <v>0</v>
      </c>
    </row>
    <row r="122" spans="1:4" ht="31.5">
      <c r="A122" s="7" t="s">
        <v>114</v>
      </c>
      <c r="B122" s="1" t="s">
        <v>115</v>
      </c>
      <c r="C122" s="1" t="s">
        <v>33</v>
      </c>
      <c r="D122" s="22">
        <v>11900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2022-03-30T05:49:41Z</dcterms:modified>
  <cp:category/>
  <cp:version/>
  <cp:contentType/>
  <cp:contentStatus/>
</cp:coreProperties>
</file>