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<sst xmlns="http://schemas.openxmlformats.org/spreadsheetml/2006/main" count="362" uniqueCount="254">
  <si>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</si>
  <si>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</si>
  <si>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</si>
  <si>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</si>
  <si>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</si>
  <si>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</si>
  <si>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</si>
  <si>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</si>
  <si>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</si>
  <si>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</si>
  <si>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</si>
  <si>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</si>
  <si>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</si>
  <si>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</si>
  <si>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</si>
  <si>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</si>
  <si>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</si>
  <si>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</si>
  <si>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</si>
  <si>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</si>
  <si>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</si>
  <si>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</si>
  <si>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</si>
  <si>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</si>
  <si>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</si>
  <si>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</si>
  <si>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</si>
  <si>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</si>
  <si>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</si>
  <si>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</si>
  <si>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</si>
  <si>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</si>
  <si>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</si>
  <si>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</si>
  <si>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</si>
  <si>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</si>
  <si>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</si>
  <si>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</si>
  <si>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</si>
  <si>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</si>
  <si>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</si>
  <si>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</si>
  <si>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</si>
  <si>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</si>
  <si>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</si>
  <si>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</si>
  <si>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</si>
  <si>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</si>
  <si>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</si>
  <si>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</si>
  <si>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</si>
  <si>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</si>
  <si>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</si>
  <si>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</si>
  <si>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</si>
  <si>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</si>
  <si>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</si>
  <si>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</si>
  <si>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</si>
  <si>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</si>
  <si>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</si>
  <si>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</si>
  <si>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</si>
  <si>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</si>
  <si>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</si>
  <si>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</si>
  <si>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21.1</t>
  </si>
  <si>
    <t>26.1</t>
  </si>
  <si>
    <t>21.2</t>
  </si>
  <si>
    <t>22.2.1</t>
  </si>
  <si>
    <t>21.3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</si>
  <si>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</si>
  <si>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</si>
  <si>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</si>
  <si>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</si>
  <si>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</si>
  <si>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</si>
  <si>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</si>
  <si>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</si>
  <si>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</si>
  <si>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</si>
  <si>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</si>
  <si>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</si>
  <si>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</si>
  <si>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</si>
  <si>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</si>
  <si>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</si>
  <si>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</si>
  <si>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</si>
  <si>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</si>
  <si>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</si>
  <si>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</si>
  <si>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</si>
  <si>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</si>
  <si>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</si>
  <si>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</si>
  <si>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</si>
  <si>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</si>
  <si>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</si>
  <si>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</si>
  <si>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</si>
  <si>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</si>
  <si>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</si>
  <si>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</si>
  <si>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</si>
  <si>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</si>
  <si>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</si>
  <si>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</si>
  <si>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</si>
  <si>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</si>
  <si>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</si>
  <si>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</si>
  <si>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</si>
  <si>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</si>
  <si>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</si>
  <si>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</si>
  <si>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</si>
  <si>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</si>
  <si>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</si>
  <si>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</si>
  <si>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 5  ул. Ленина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</si>
  <si>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</si>
  <si>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</si>
  <si>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</si>
  <si>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</si>
  <si>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</si>
  <si>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</si>
  <si>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</si>
  <si>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</si>
  <si>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</si>
  <si>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</si>
  <si>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</si>
  <si>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</si>
  <si>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</si>
  <si>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</si>
  <si>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</si>
  <si>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</si>
  <si>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</si>
  <si>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</si>
  <si>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</si>
  <si>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</si>
  <si>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</si>
  <si>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</si>
  <si>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</si>
  <si>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</si>
  <si>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</si>
  <si>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</si>
  <si>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</si>
  <si>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</si>
  <si>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</si>
  <si>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</si>
  <si>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</si>
  <si>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</si>
  <si>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</si>
  <si>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</si>
  <si>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</si>
  <si>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</si>
  <si>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</si>
  <si>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</si>
  <si>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</si>
  <si>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</si>
  <si>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</si>
  <si>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</si>
  <si>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</si>
  <si>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</si>
  <si>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</si>
  <si>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</si>
  <si>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</si>
  <si>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</si>
  <si>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</si>
  <si>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</si>
  <si>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</si>
  <si>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</si>
  <si>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</si>
  <si>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</si>
  <si>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</si>
  <si>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</si>
  <si>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</si>
  <si>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</si>
  <si>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</si>
  <si>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</si>
  <si>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</si>
  <si>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</si>
  <si>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</si>
  <si>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</si>
  <si>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</si>
  <si>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</si>
  <si>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</si>
  <si>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</si>
  <si>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</si>
  <si>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</si>
  <si>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</si>
  <si>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</si>
  <si>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</si>
  <si>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</si>
  <si>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</si>
  <si>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</si>
  <si>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</si>
  <si>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</si>
  <si>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</si>
  <si>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</si>
  <si>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</si>
  <si>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</si>
  <si>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</si>
  <si>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</si>
  <si>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</si>
  <si>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</si>
  <si>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</si>
  <si>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</si>
  <si>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</si>
  <si>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</si>
  <si>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</si>
  <si>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</si>
  <si>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</si>
  <si>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</si>
  <si>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26.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</si>
  <si>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</si>
  <si>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</si>
  <si>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</si>
  <si>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26.2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</si>
  <si>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</si>
  <si>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</si>
  <si>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</si>
  <si>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</si>
  <si>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</si>
  <si>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</si>
  <si>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</si>
  <si>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</si>
  <si>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</si>
  <si>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</si>
  <si>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</si>
  <si>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</si>
  <si>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</si>
  <si>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</si>
  <si>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</si>
  <si>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</si>
  <si>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</si>
  <si>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</si>
  <si>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</si>
  <si>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>27.6.4</t>
  </si>
  <si>
    <t xml:space="preserve">     перила</t>
  </si>
  <si>
    <t>27.6.5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</si>
  <si>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</si>
  <si>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</si>
  <si>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</si>
  <si>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</si>
  <si>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</si>
  <si>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</si>
  <si>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</si>
  <si>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</si>
  <si>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</si>
  <si>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21.35</t>
  </si>
  <si>
    <t>01.09.21-31.12.21</t>
  </si>
  <si>
    <t>01.01.21-31.08.21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</si>
</sst>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5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1615.98</v>
          </cell>
        </row>
        <row r="24">
          <cell r="D24">
            <v>-264975.57563719957</v>
          </cell>
        </row>
        <row r="25">
          <cell r="D25">
            <v>107593.89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DT123">
            <v>111067.61564850603</v>
          </cell>
        </row>
        <row r="124">
          <cell r="DT124">
            <v>102406.89536482666</v>
          </cell>
        </row>
        <row r="125">
          <cell r="DT125">
            <v>28601.18488387908</v>
          </cell>
        </row>
      </sheetData>
      <sheetData sheetId="1">
        <row r="123">
          <cell r="DT123">
            <v>209285.12464387796</v>
          </cell>
        </row>
        <row r="124">
          <cell r="DT124">
            <v>192965.69693767995</v>
          </cell>
        </row>
        <row r="125">
          <cell r="DT125">
            <v>53893.319924400006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1" width="9.140625" style="12" hidden="1" customWidth="1"/>
    <col min="12" max="12" width="0" style="12" hidden="1" customWidth="1"/>
    <col min="13" max="20" width="9.140625" style="12" customWidth="1"/>
    <col min="21" max="16384" width="9.140625" style="3" customWidth="1"/>
  </cols>
  <sheetData>
    <row r="1" ht="15.75">
      <c r="E1" s="2" t="s">
        <v>110</v>
      </c>
    </row>
    <row r="2" spans="1:20" s="6" customFormat="1" ht="33.75" customHeight="1">
      <c r="A2" s="31" t="s">
        <v>120</v>
      </c>
      <c r="B2" s="31"/>
      <c r="C2" s="31"/>
      <c r="D2" s="31"/>
      <c r="E2" s="2">
        <v>5223.3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123</v>
      </c>
    </row>
    <row r="8" spans="1:4" ht="42.75" customHeight="1">
      <c r="A8" s="30" t="s">
        <v>63</v>
      </c>
      <c r="B8" s="30"/>
      <c r="C8" s="30"/>
      <c r="D8" s="30"/>
    </row>
    <row r="9" spans="1:6" ht="15.75">
      <c r="A9" s="7" t="s">
        <v>17</v>
      </c>
      <c r="B9" s="1" t="s">
        <v>32</v>
      </c>
      <c r="C9" s="1" t="s">
        <v>33</v>
      </c>
      <c r="D9" s="17">
        <f>'[1]по форме'!$D$23</f>
        <v>1615.98</v>
      </c>
      <c r="E9" s="2">
        <f>11.77*8*E2</f>
        <v>491825.928</v>
      </c>
      <c r="F9" s="12">
        <f>12.49*4*E2</f>
        <v>260956.068</v>
      </c>
    </row>
    <row r="10" spans="1:6" ht="15.75">
      <c r="A10" s="7" t="s">
        <v>18</v>
      </c>
      <c r="B10" s="1" t="s">
        <v>34</v>
      </c>
      <c r="C10" s="1" t="s">
        <v>33</v>
      </c>
      <c r="D10" s="17">
        <f>'[1]по форме'!$D$24</f>
        <v>-264975.57563719957</v>
      </c>
      <c r="F10" s="2">
        <f>E9+F9</f>
        <v>752781.996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107593.89</v>
      </c>
    </row>
    <row r="12" spans="1:4" ht="31.5">
      <c r="A12" s="7" t="s">
        <v>37</v>
      </c>
      <c r="B12" s="1" t="s">
        <v>38</v>
      </c>
      <c r="C12" s="1" t="s">
        <v>33</v>
      </c>
      <c r="D12" s="13">
        <f>D13+D14+D15</f>
        <v>698219.8374031697</v>
      </c>
    </row>
    <row r="13" spans="1:4" ht="15.75">
      <c r="A13" s="7" t="s">
        <v>54</v>
      </c>
      <c r="B13" s="10" t="s">
        <v>39</v>
      </c>
      <c r="C13" s="1" t="s">
        <v>33</v>
      </c>
      <c r="D13" s="13">
        <f>'[2]ГУК 2021'!$DT$124+'[2]ГУК 2020'!$DT$124</f>
        <v>295372.5923025066</v>
      </c>
    </row>
    <row r="14" spans="1:4" ht="15.75">
      <c r="A14" s="7" t="s">
        <v>55</v>
      </c>
      <c r="B14" s="10" t="s">
        <v>40</v>
      </c>
      <c r="C14" s="1" t="s">
        <v>33</v>
      </c>
      <c r="D14" s="13">
        <f>'[2]ГУК 2021'!$DT$123+'[2]ГУК 2020'!$DT$123</f>
        <v>320352.740292384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2021'!$DT$125+'[2]ГУК 2020'!$DT$125</f>
        <v>82494.50480827909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384601.5174031697</v>
      </c>
      <c r="E16" s="2">
        <v>384601.52</v>
      </c>
      <c r="F16" s="2">
        <f>D16-E16</f>
        <v>-0.0025968303089030087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D12-D25+D108+D124</f>
        <v>384601.5174031697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121241.92176597014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382.32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D22-D103</f>
        <v>-631426.122601522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383818.32</v>
      </c>
      <c r="E25" s="2">
        <f>D25+F16</f>
        <v>383818.3174031697</v>
      </c>
    </row>
    <row r="26" spans="1:4" ht="35.25" customHeight="1">
      <c r="A26" s="30" t="s">
        <v>62</v>
      </c>
      <c r="B26" s="30"/>
      <c r="C26" s="30"/>
      <c r="D26" s="30"/>
    </row>
    <row r="27" spans="1:20" s="6" customFormat="1" ht="31.5" customHeight="1">
      <c r="A27" s="15" t="s">
        <v>22</v>
      </c>
      <c r="B27" s="4" t="s">
        <v>64</v>
      </c>
      <c r="C27" s="4" t="s">
        <v>124</v>
      </c>
      <c r="D27" s="16" t="s">
        <v>125</v>
      </c>
      <c r="E27" s="29" t="s">
        <v>253</v>
      </c>
      <c r="F27" s="29" t="s">
        <v>252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5" t="s">
        <v>126</v>
      </c>
      <c r="B28" s="18" t="s">
        <v>127</v>
      </c>
      <c r="C28" s="1" t="s">
        <v>27</v>
      </c>
      <c r="D28" s="19" t="s">
        <v>27</v>
      </c>
      <c r="E28" s="29"/>
      <c r="F28" s="29"/>
    </row>
    <row r="29" spans="1:6" ht="15.75">
      <c r="A29" s="7" t="s">
        <v>66</v>
      </c>
      <c r="B29" s="23" t="s">
        <v>128</v>
      </c>
      <c r="C29" s="24" t="s">
        <v>129</v>
      </c>
      <c r="D29" s="20">
        <f>E29*E$2*8+F29*E$2*4</f>
        <v>2077.7790079996125</v>
      </c>
      <c r="E29" s="25">
        <v>0.03248436</v>
      </c>
      <c r="F29" s="25">
        <v>0.03447889970399999</v>
      </c>
    </row>
    <row r="30" spans="1:6" ht="15.75">
      <c r="A30" s="7" t="s">
        <v>68</v>
      </c>
      <c r="B30" s="23" t="s">
        <v>113</v>
      </c>
      <c r="C30" s="24" t="s">
        <v>129</v>
      </c>
      <c r="D30" s="20">
        <f aca="true" t="shared" si="0" ref="D30:D63">E30*E$2*8+F30*E$2*4</f>
        <v>1401.3429183035234</v>
      </c>
      <c r="E30" s="25">
        <v>0.021908840000000002</v>
      </c>
      <c r="F30" s="25">
        <v>0.023254042776</v>
      </c>
    </row>
    <row r="31" spans="1:6" ht="15.75">
      <c r="A31" s="7" t="s">
        <v>70</v>
      </c>
      <c r="B31" s="23" t="s">
        <v>78</v>
      </c>
      <c r="C31" s="24" t="s">
        <v>129</v>
      </c>
      <c r="D31" s="20">
        <f t="shared" si="0"/>
        <v>1245.4287081387</v>
      </c>
      <c r="E31" s="25">
        <v>0.01947125</v>
      </c>
      <c r="F31" s="25">
        <v>0.020666784749999997</v>
      </c>
    </row>
    <row r="32" spans="1:6" ht="15.75">
      <c r="A32" s="7" t="s">
        <v>117</v>
      </c>
      <c r="B32" s="23" t="s">
        <v>130</v>
      </c>
      <c r="C32" s="24" t="s">
        <v>129</v>
      </c>
      <c r="D32" s="20">
        <f t="shared" si="0"/>
        <v>3790.6810647499415</v>
      </c>
      <c r="E32" s="25">
        <v>0.05926417</v>
      </c>
      <c r="F32" s="25">
        <v>0.062902990038</v>
      </c>
    </row>
    <row r="33" spans="1:20" s="6" customFormat="1" ht="15.75">
      <c r="A33" s="7" t="s">
        <v>118</v>
      </c>
      <c r="B33" s="23" t="s">
        <v>0</v>
      </c>
      <c r="C33" s="24" t="s">
        <v>129</v>
      </c>
      <c r="D33" s="20">
        <f t="shared" si="0"/>
        <v>39217.00164846133</v>
      </c>
      <c r="E33" s="25">
        <v>0.613125455</v>
      </c>
      <c r="F33" s="25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71</v>
      </c>
      <c r="B34" s="23" t="s">
        <v>131</v>
      </c>
      <c r="C34" s="24" t="s">
        <v>129</v>
      </c>
      <c r="D34" s="20">
        <f t="shared" si="0"/>
        <v>4529.590551265097</v>
      </c>
      <c r="E34" s="25">
        <v>0.07081641</v>
      </c>
      <c r="F34" s="25">
        <v>0.07516453757399999</v>
      </c>
    </row>
    <row r="35" spans="1:6" ht="15.75">
      <c r="A35" s="7" t="s">
        <v>72</v>
      </c>
      <c r="B35" s="23" t="s">
        <v>114</v>
      </c>
      <c r="C35" s="24" t="s">
        <v>129</v>
      </c>
      <c r="D35" s="20">
        <f t="shared" si="0"/>
        <v>24.235369455672</v>
      </c>
      <c r="E35" s="25">
        <v>0.0003789</v>
      </c>
      <c r="F35" s="25">
        <v>0.00040216445999999994</v>
      </c>
    </row>
    <row r="36" spans="1:6" ht="15.75">
      <c r="A36" s="7" t="s">
        <v>74</v>
      </c>
      <c r="B36" s="23" t="s">
        <v>15</v>
      </c>
      <c r="C36" s="24" t="s">
        <v>129</v>
      </c>
      <c r="D36" s="20">
        <f t="shared" si="0"/>
        <v>12534.465762002848</v>
      </c>
      <c r="E36" s="25">
        <v>0.1959660275</v>
      </c>
      <c r="F36" s="25">
        <v>0.20799834158849997</v>
      </c>
    </row>
    <row r="37" spans="1:6" ht="31.5">
      <c r="A37" s="7" t="s">
        <v>75</v>
      </c>
      <c r="B37" s="23" t="s">
        <v>132</v>
      </c>
      <c r="C37" s="24" t="s">
        <v>129</v>
      </c>
      <c r="D37" s="20">
        <f t="shared" si="0"/>
        <v>56.212593043016994</v>
      </c>
      <c r="E37" s="25">
        <v>0.0008788375</v>
      </c>
      <c r="F37" s="25">
        <v>0.0009327981224999999</v>
      </c>
    </row>
    <row r="38" spans="1:6" ht="15.75">
      <c r="A38" s="7" t="s">
        <v>119</v>
      </c>
      <c r="B38" s="23" t="s">
        <v>133</v>
      </c>
      <c r="C38" s="24" t="s">
        <v>129</v>
      </c>
      <c r="D38" s="20">
        <f t="shared" si="0"/>
        <v>9667.084953043299</v>
      </c>
      <c r="E38" s="25">
        <v>0.151136895</v>
      </c>
      <c r="F38" s="25">
        <v>0.16041670035299999</v>
      </c>
    </row>
    <row r="39" spans="1:6" ht="15.75">
      <c r="A39" s="7" t="s">
        <v>76</v>
      </c>
      <c r="B39" s="23" t="s">
        <v>134</v>
      </c>
      <c r="C39" s="24" t="s">
        <v>129</v>
      </c>
      <c r="D39" s="20">
        <f t="shared" si="0"/>
        <v>23551.19151184424</v>
      </c>
      <c r="E39" s="25">
        <v>0.36820344250000003</v>
      </c>
      <c r="F39" s="25">
        <v>0.3908111338695</v>
      </c>
    </row>
    <row r="40" spans="1:6" ht="31.5">
      <c r="A40" s="7" t="s">
        <v>136</v>
      </c>
      <c r="B40" s="23" t="s">
        <v>135</v>
      </c>
      <c r="C40" s="24" t="s">
        <v>129</v>
      </c>
      <c r="D40" s="20">
        <f t="shared" si="0"/>
        <v>299.44145371896957</v>
      </c>
      <c r="E40" s="25">
        <v>0.00468152</v>
      </c>
      <c r="F40" s="25">
        <v>0.004968965327999999</v>
      </c>
    </row>
    <row r="41" spans="1:6" ht="31.5">
      <c r="A41" s="7" t="s">
        <v>138</v>
      </c>
      <c r="B41" s="23" t="s">
        <v>137</v>
      </c>
      <c r="C41" s="24" t="s">
        <v>129</v>
      </c>
      <c r="D41" s="20">
        <f t="shared" si="0"/>
        <v>1081.6380029007832</v>
      </c>
      <c r="E41" s="25">
        <v>0.0169105175</v>
      </c>
      <c r="F41" s="25">
        <v>0.0179488232745</v>
      </c>
    </row>
    <row r="42" spans="1:6" ht="31.5">
      <c r="A42" s="7" t="s">
        <v>140</v>
      </c>
      <c r="B42" s="23" t="s">
        <v>139</v>
      </c>
      <c r="C42" s="24" t="s">
        <v>129</v>
      </c>
      <c r="D42" s="20">
        <f t="shared" si="0"/>
        <v>6489.8280174047</v>
      </c>
      <c r="E42" s="25">
        <v>0.101463105</v>
      </c>
      <c r="F42" s="25">
        <v>0.10769293964699998</v>
      </c>
    </row>
    <row r="43" spans="1:6" ht="15.75">
      <c r="A43" s="7" t="s">
        <v>141</v>
      </c>
      <c r="B43" s="23" t="s">
        <v>142</v>
      </c>
      <c r="C43" s="24" t="s">
        <v>129</v>
      </c>
      <c r="D43" s="20">
        <f t="shared" si="0"/>
        <v>11751.932610467484</v>
      </c>
      <c r="E43" s="25">
        <v>0.1837317675</v>
      </c>
      <c r="F43" s="25">
        <v>0.19501289802449998</v>
      </c>
    </row>
    <row r="44" spans="1:6" ht="15.75">
      <c r="A44" s="7" t="s">
        <v>143</v>
      </c>
      <c r="B44" s="23" t="s">
        <v>144</v>
      </c>
      <c r="C44" s="24" t="s">
        <v>129</v>
      </c>
      <c r="D44" s="20">
        <f t="shared" si="0"/>
        <v>36960.75607260898</v>
      </c>
      <c r="E44" s="25">
        <v>0.5778509175000001</v>
      </c>
      <c r="F44" s="25">
        <v>0.6133309638345</v>
      </c>
    </row>
    <row r="45" spans="1:6" ht="15.75">
      <c r="A45" s="7" t="s">
        <v>145</v>
      </c>
      <c r="B45" s="23" t="s">
        <v>115</v>
      </c>
      <c r="C45" s="24" t="s">
        <v>129</v>
      </c>
      <c r="D45" s="20">
        <f t="shared" si="0"/>
        <v>11840.257068039267</v>
      </c>
      <c r="E45" s="25">
        <v>0.1851126475</v>
      </c>
      <c r="F45" s="25">
        <v>0.1964785640565</v>
      </c>
    </row>
    <row r="46" spans="1:6" ht="31.5">
      <c r="A46" s="7" t="s">
        <v>146</v>
      </c>
      <c r="B46" s="23" t="s">
        <v>147</v>
      </c>
      <c r="C46" s="24" t="s">
        <v>129</v>
      </c>
      <c r="D46" s="20">
        <f t="shared" si="0"/>
        <v>331.01475448205343</v>
      </c>
      <c r="E46" s="25">
        <v>0.0051751425</v>
      </c>
      <c r="F46" s="25">
        <v>0.0054928962495</v>
      </c>
    </row>
    <row r="47" spans="1:6" ht="15.75">
      <c r="A47" s="7" t="s">
        <v>148</v>
      </c>
      <c r="B47" s="23" t="s">
        <v>149</v>
      </c>
      <c r="C47" s="24" t="s">
        <v>129</v>
      </c>
      <c r="D47" s="20">
        <f t="shared" si="0"/>
        <v>2839.106211261265</v>
      </c>
      <c r="E47" s="25">
        <v>0.0443870825</v>
      </c>
      <c r="F47" s="25">
        <v>0.0471124493655</v>
      </c>
    </row>
    <row r="48" spans="1:6" ht="15.75">
      <c r="A48" s="7" t="s">
        <v>150</v>
      </c>
      <c r="B48" s="23" t="s">
        <v>14</v>
      </c>
      <c r="C48" s="24" t="s">
        <v>129</v>
      </c>
      <c r="D48" s="20">
        <f t="shared" si="0"/>
        <v>46713.33802345423</v>
      </c>
      <c r="E48" s="25">
        <v>0.7303244875</v>
      </c>
      <c r="F48" s="25">
        <v>0.7751664110325</v>
      </c>
    </row>
    <row r="49" spans="1:6" ht="31.5">
      <c r="A49" s="7" t="s">
        <v>151</v>
      </c>
      <c r="B49" s="23" t="s">
        <v>152</v>
      </c>
      <c r="C49" s="24" t="s">
        <v>129</v>
      </c>
      <c r="D49" s="20">
        <f t="shared" si="0"/>
        <v>4859.258896332945</v>
      </c>
      <c r="E49" s="25">
        <v>0.0759705025</v>
      </c>
      <c r="F49" s="25">
        <v>0.08063509135349999</v>
      </c>
    </row>
    <row r="50" spans="1:6" ht="31.5">
      <c r="A50" s="7" t="s">
        <v>153</v>
      </c>
      <c r="B50" s="23" t="s">
        <v>154</v>
      </c>
      <c r="C50" s="24" t="s">
        <v>129</v>
      </c>
      <c r="D50" s="20">
        <f t="shared" si="0"/>
        <v>10577.594319398755</v>
      </c>
      <c r="E50" s="25">
        <v>0.1653719575</v>
      </c>
      <c r="F50" s="25">
        <v>0.17552579569049997</v>
      </c>
    </row>
    <row r="51" spans="1:6" ht="31.5">
      <c r="A51" s="7" t="s">
        <v>155</v>
      </c>
      <c r="B51" s="23" t="s">
        <v>156</v>
      </c>
      <c r="C51" s="24" t="s">
        <v>129</v>
      </c>
      <c r="D51" s="20">
        <f t="shared" si="0"/>
        <v>3864.396980177611</v>
      </c>
      <c r="E51" s="25">
        <v>0.060416657500000005</v>
      </c>
      <c r="F51" s="25">
        <v>0.0641262402705</v>
      </c>
    </row>
    <row r="52" spans="1:6" ht="31.5">
      <c r="A52" s="7" t="s">
        <v>157</v>
      </c>
      <c r="B52" s="23" t="s">
        <v>158</v>
      </c>
      <c r="C52" s="24" t="s">
        <v>129</v>
      </c>
      <c r="D52" s="20">
        <f t="shared" si="0"/>
        <v>7479.50625731535</v>
      </c>
      <c r="E52" s="25">
        <v>0.11693590749999999</v>
      </c>
      <c r="F52" s="25">
        <v>0.12411577222049998</v>
      </c>
    </row>
    <row r="53" spans="1:6" ht="15.75">
      <c r="A53" s="7" t="s">
        <v>159</v>
      </c>
      <c r="B53" s="23" t="s">
        <v>160</v>
      </c>
      <c r="C53" s="24" t="s">
        <v>73</v>
      </c>
      <c r="D53" s="20">
        <f t="shared" si="0"/>
        <v>4601.354173042169</v>
      </c>
      <c r="E53" s="25">
        <v>0.071938375</v>
      </c>
      <c r="F53" s="25">
        <v>0.07635539122499999</v>
      </c>
    </row>
    <row r="54" spans="1:6" ht="15.75">
      <c r="A54" s="7" t="s">
        <v>161</v>
      </c>
      <c r="B54" s="23" t="s">
        <v>111</v>
      </c>
      <c r="C54" s="24" t="s">
        <v>129</v>
      </c>
      <c r="D54" s="20">
        <f t="shared" si="0"/>
        <v>5365.710797485781</v>
      </c>
      <c r="E54" s="25">
        <v>0.08388846</v>
      </c>
      <c r="F54" s="25">
        <v>0.08903921144399998</v>
      </c>
    </row>
    <row r="55" spans="1:6" ht="15.75">
      <c r="A55" s="7" t="s">
        <v>162</v>
      </c>
      <c r="B55" s="23" t="s">
        <v>163</v>
      </c>
      <c r="C55" s="24" t="s">
        <v>129</v>
      </c>
      <c r="D55" s="20">
        <f t="shared" si="0"/>
        <v>1520.5674719312874</v>
      </c>
      <c r="E55" s="25">
        <v>0.023772817499999998</v>
      </c>
      <c r="F55" s="25">
        <v>0.025232468494499994</v>
      </c>
    </row>
    <row r="56" spans="1:6" ht="31.5">
      <c r="A56" s="7" t="s">
        <v>164</v>
      </c>
      <c r="B56" s="23" t="s">
        <v>165</v>
      </c>
      <c r="C56" s="24" t="s">
        <v>129</v>
      </c>
      <c r="D56" s="20">
        <f t="shared" si="0"/>
        <v>19429.15909025869</v>
      </c>
      <c r="E56" s="25">
        <v>0.3037588675</v>
      </c>
      <c r="F56" s="25">
        <v>0.32240966196449994</v>
      </c>
    </row>
    <row r="57" spans="1:6" ht="15.75">
      <c r="A57" s="7" t="s">
        <v>166</v>
      </c>
      <c r="B57" s="23" t="s">
        <v>250</v>
      </c>
      <c r="C57" s="24" t="s">
        <v>129</v>
      </c>
      <c r="D57" s="20">
        <f t="shared" si="0"/>
        <v>10777.401476466628</v>
      </c>
      <c r="E57" s="25">
        <v>0.1684957775</v>
      </c>
      <c r="F57" s="25">
        <v>0.17884141823849997</v>
      </c>
    </row>
    <row r="58" spans="1:6" ht="15.75">
      <c r="A58" s="7" t="s">
        <v>168</v>
      </c>
      <c r="B58" s="23" t="s">
        <v>167</v>
      </c>
      <c r="C58" s="24" t="s">
        <v>129</v>
      </c>
      <c r="D58" s="20">
        <f t="shared" si="0"/>
        <v>6732.047071020001</v>
      </c>
      <c r="E58" s="25">
        <v>0.10525000000000001</v>
      </c>
      <c r="F58" s="25">
        <v>0.11171235</v>
      </c>
    </row>
    <row r="59" spans="1:20" s="6" customFormat="1" ht="24.75" customHeight="1">
      <c r="A59" s="7" t="s">
        <v>171</v>
      </c>
      <c r="B59" s="23" t="s">
        <v>169</v>
      </c>
      <c r="C59" s="24" t="s">
        <v>170</v>
      </c>
      <c r="D59" s="20">
        <f t="shared" si="0"/>
        <v>11721.705719118603</v>
      </c>
      <c r="E59" s="25">
        <v>0.18325919499999999</v>
      </c>
      <c r="F59" s="25">
        <v>0.19451130957299997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31.5">
      <c r="A60" s="7" t="s">
        <v>173</v>
      </c>
      <c r="B60" s="23" t="s">
        <v>172</v>
      </c>
      <c r="C60" s="24" t="s">
        <v>6</v>
      </c>
      <c r="D60" s="20">
        <f t="shared" si="0"/>
        <v>4695.2662296828985</v>
      </c>
      <c r="E60" s="25">
        <v>0.0734066125</v>
      </c>
      <c r="F60" s="25">
        <v>0.07791377850749999</v>
      </c>
    </row>
    <row r="61" spans="1:6" ht="15.75">
      <c r="A61" s="7" t="s">
        <v>175</v>
      </c>
      <c r="B61" s="23" t="s">
        <v>174</v>
      </c>
      <c r="C61" s="24" t="s">
        <v>6</v>
      </c>
      <c r="D61" s="20">
        <f t="shared" si="0"/>
        <v>3313.917491180305</v>
      </c>
      <c r="E61" s="25">
        <v>0.051810365</v>
      </c>
      <c r="F61" s="25">
        <v>0.05499152141099999</v>
      </c>
    </row>
    <row r="62" spans="1:6" ht="15.75">
      <c r="A62" s="7" t="s">
        <v>178</v>
      </c>
      <c r="B62" s="23" t="s">
        <v>176</v>
      </c>
      <c r="C62" s="24" t="s">
        <v>177</v>
      </c>
      <c r="D62" s="20">
        <f t="shared" si="0"/>
        <v>7292.8265920359645</v>
      </c>
      <c r="E62" s="25">
        <v>0.11401732499999999</v>
      </c>
      <c r="F62" s="25">
        <v>0.12101798875499997</v>
      </c>
    </row>
    <row r="63" spans="1:6" ht="15.75">
      <c r="A63" s="7" t="s">
        <v>251</v>
      </c>
      <c r="B63" s="23" t="s">
        <v>179</v>
      </c>
      <c r="C63" s="24" t="s">
        <v>177</v>
      </c>
      <c r="D63" s="20">
        <f t="shared" si="0"/>
        <v>2498.1280271141013</v>
      </c>
      <c r="E63" s="25">
        <v>0.03905617</v>
      </c>
      <c r="F63" s="25">
        <v>0.041454218838</v>
      </c>
    </row>
    <row r="64" spans="1:6" ht="15.75">
      <c r="A64" s="15" t="s">
        <v>180</v>
      </c>
      <c r="B64" s="18" t="s">
        <v>181</v>
      </c>
      <c r="C64" s="26"/>
      <c r="D64" s="19" t="s">
        <v>27</v>
      </c>
      <c r="E64" s="25"/>
      <c r="F64" s="25"/>
    </row>
    <row r="65" spans="1:6" ht="31.5">
      <c r="A65" s="7" t="s">
        <v>182</v>
      </c>
      <c r="B65" s="23" t="s">
        <v>183</v>
      </c>
      <c r="C65" s="26"/>
      <c r="D65" s="19" t="s">
        <v>27</v>
      </c>
      <c r="E65" s="25"/>
      <c r="F65" s="25"/>
    </row>
    <row r="66" spans="1:20" s="6" customFormat="1" ht="24.75" customHeight="1">
      <c r="A66" s="7" t="s">
        <v>184</v>
      </c>
      <c r="B66" s="23" t="s">
        <v>8</v>
      </c>
      <c r="C66" s="26" t="s">
        <v>185</v>
      </c>
      <c r="D66" s="20">
        <f aca="true" t="shared" si="1" ref="D66:D73">E66*E$2*8+F66*E$2*4</f>
        <v>10703.954842921801</v>
      </c>
      <c r="E66" s="25">
        <v>0.1673475</v>
      </c>
      <c r="F66" s="25">
        <v>0.1776226365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6" ht="31.5">
      <c r="A67" s="7" t="s">
        <v>186</v>
      </c>
      <c r="B67" s="23" t="s">
        <v>187</v>
      </c>
      <c r="C67" s="26" t="s">
        <v>11</v>
      </c>
      <c r="D67" s="20">
        <f t="shared" si="1"/>
        <v>20263.4616837702</v>
      </c>
      <c r="E67" s="25">
        <v>0.3168025</v>
      </c>
      <c r="F67" s="25">
        <v>0.3362541735</v>
      </c>
    </row>
    <row r="68" spans="1:6" ht="15.75">
      <c r="A68" s="7" t="s">
        <v>188</v>
      </c>
      <c r="B68" s="23" t="s">
        <v>189</v>
      </c>
      <c r="C68" s="26" t="s">
        <v>10</v>
      </c>
      <c r="D68" s="20">
        <f t="shared" si="1"/>
        <v>5183.676244685401</v>
      </c>
      <c r="E68" s="25">
        <v>0.0810425</v>
      </c>
      <c r="F68" s="25">
        <v>0.08601850949999999</v>
      </c>
    </row>
    <row r="69" spans="1:6" ht="15.75">
      <c r="A69" s="7" t="s">
        <v>190</v>
      </c>
      <c r="B69" s="23" t="s">
        <v>13</v>
      </c>
      <c r="C69" s="26" t="s">
        <v>10</v>
      </c>
      <c r="D69" s="20">
        <f t="shared" si="1"/>
        <v>10636.6343722116</v>
      </c>
      <c r="E69" s="25">
        <v>0.166295</v>
      </c>
      <c r="F69" s="25">
        <v>0.17650551299999998</v>
      </c>
    </row>
    <row r="70" spans="1:6" ht="15.75">
      <c r="A70" s="7" t="s">
        <v>191</v>
      </c>
      <c r="B70" s="23" t="s">
        <v>116</v>
      </c>
      <c r="C70" s="26" t="s">
        <v>129</v>
      </c>
      <c r="D70" s="20">
        <f t="shared" si="1"/>
        <v>2760.1392991182</v>
      </c>
      <c r="E70" s="25">
        <v>0.0431525</v>
      </c>
      <c r="F70" s="25">
        <v>0.0458020635</v>
      </c>
    </row>
    <row r="71" spans="1:6" ht="31.5">
      <c r="A71" s="7" t="s">
        <v>192</v>
      </c>
      <c r="B71" s="23" t="s">
        <v>193</v>
      </c>
      <c r="C71" s="26" t="s">
        <v>129</v>
      </c>
      <c r="D71" s="20">
        <f t="shared" si="1"/>
        <v>14541.221673403197</v>
      </c>
      <c r="E71" s="25">
        <v>0.22734</v>
      </c>
      <c r="F71" s="25">
        <v>0.24129867599999996</v>
      </c>
    </row>
    <row r="72" spans="1:20" s="6" customFormat="1" ht="30" customHeight="1">
      <c r="A72" s="7" t="s">
        <v>194</v>
      </c>
      <c r="B72" s="23" t="s">
        <v>195</v>
      </c>
      <c r="C72" s="26" t="s">
        <v>9</v>
      </c>
      <c r="D72" s="20">
        <f t="shared" si="1"/>
        <v>2962.1007112487996</v>
      </c>
      <c r="E72" s="25">
        <v>0.04631</v>
      </c>
      <c r="F72" s="25">
        <v>0.04915343399999999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6" ht="15.75">
      <c r="A73" s="7" t="s">
        <v>196</v>
      </c>
      <c r="B73" s="23" t="s">
        <v>197</v>
      </c>
      <c r="C73" s="26" t="s">
        <v>7</v>
      </c>
      <c r="D73" s="20">
        <f t="shared" si="1"/>
        <v>2288.8960041468004</v>
      </c>
      <c r="E73" s="25">
        <v>0.035785000000000004</v>
      </c>
      <c r="F73" s="25">
        <v>0.037982199</v>
      </c>
    </row>
    <row r="74" spans="1:6" ht="31.5">
      <c r="A74" s="7" t="s">
        <v>69</v>
      </c>
      <c r="B74" s="23" t="s">
        <v>198</v>
      </c>
      <c r="C74" s="19" t="s">
        <v>27</v>
      </c>
      <c r="D74" s="19" t="s">
        <v>27</v>
      </c>
      <c r="E74" s="25"/>
      <c r="F74" s="25"/>
    </row>
    <row r="75" spans="1:6" ht="15.75">
      <c r="A75" s="7" t="s">
        <v>199</v>
      </c>
      <c r="B75" s="23" t="s">
        <v>200</v>
      </c>
      <c r="C75" s="26" t="s">
        <v>11</v>
      </c>
      <c r="D75" s="20">
        <f aca="true" t="shared" si="2" ref="D75:D80">E75*E$2*8+F75*E$2*4</f>
        <v>18041.8861503336</v>
      </c>
      <c r="E75" s="25">
        <v>0.28207</v>
      </c>
      <c r="F75" s="25">
        <v>0.29938909799999996</v>
      </c>
    </row>
    <row r="76" spans="1:6" ht="15.75">
      <c r="A76" s="7" t="s">
        <v>201</v>
      </c>
      <c r="B76" s="23" t="s">
        <v>202</v>
      </c>
      <c r="C76" s="26" t="s">
        <v>11</v>
      </c>
      <c r="D76" s="20">
        <f t="shared" si="2"/>
        <v>43219.7421959484</v>
      </c>
      <c r="E76" s="25">
        <v>0.675705</v>
      </c>
      <c r="F76" s="25">
        <v>0.717193287</v>
      </c>
    </row>
    <row r="77" spans="1:6" ht="15.75">
      <c r="A77" s="7" t="s">
        <v>203</v>
      </c>
      <c r="B77" s="23" t="s">
        <v>112</v>
      </c>
      <c r="C77" s="26" t="s">
        <v>204</v>
      </c>
      <c r="D77" s="20">
        <f t="shared" si="2"/>
        <v>3837.2668304814006</v>
      </c>
      <c r="E77" s="25">
        <v>0.059992500000000004</v>
      </c>
      <c r="F77" s="25">
        <v>0.0636760395</v>
      </c>
    </row>
    <row r="78" spans="1:20" s="6" customFormat="1" ht="15.75">
      <c r="A78" s="7" t="s">
        <v>205</v>
      </c>
      <c r="B78" s="23" t="s">
        <v>206</v>
      </c>
      <c r="C78" s="26" t="s">
        <v>9</v>
      </c>
      <c r="D78" s="20">
        <f t="shared" si="2"/>
        <v>1615.6912970448002</v>
      </c>
      <c r="E78" s="25">
        <v>0.02526</v>
      </c>
      <c r="F78" s="25">
        <v>0.026810964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6" ht="15.75">
      <c r="A79" s="7" t="s">
        <v>207</v>
      </c>
      <c r="B79" s="23" t="s">
        <v>208</v>
      </c>
      <c r="C79" s="26" t="s">
        <v>12</v>
      </c>
      <c r="D79" s="20">
        <f t="shared" si="2"/>
        <v>19119.013681696797</v>
      </c>
      <c r="E79" s="25">
        <v>0.29890999999999995</v>
      </c>
      <c r="F79" s="25">
        <v>0.3172630739999999</v>
      </c>
    </row>
    <row r="80" spans="1:6" ht="15.75">
      <c r="A80" s="7" t="s">
        <v>209</v>
      </c>
      <c r="B80" s="23" t="s">
        <v>210</v>
      </c>
      <c r="C80" s="26" t="s">
        <v>11</v>
      </c>
      <c r="D80" s="20">
        <f t="shared" si="2"/>
        <v>807.8456485224001</v>
      </c>
      <c r="E80" s="25">
        <v>0.01263</v>
      </c>
      <c r="F80" s="25">
        <v>0.013405482</v>
      </c>
    </row>
    <row r="81" spans="1:6" ht="15.75">
      <c r="A81" s="15" t="s">
        <v>211</v>
      </c>
      <c r="B81" s="18" t="s">
        <v>212</v>
      </c>
      <c r="C81" s="19" t="s">
        <v>27</v>
      </c>
      <c r="D81" s="19" t="s">
        <v>27</v>
      </c>
      <c r="E81" s="25">
        <v>0.0016576875</v>
      </c>
      <c r="F81" s="25"/>
    </row>
    <row r="82" spans="1:6" ht="15.75">
      <c r="A82" s="7" t="s">
        <v>65</v>
      </c>
      <c r="B82" s="27" t="s">
        <v>2</v>
      </c>
      <c r="C82" s="26" t="s">
        <v>213</v>
      </c>
      <c r="D82" s="20">
        <f>E82*E$2*8+F82*E$2*4</f>
        <v>1345.3913828485652</v>
      </c>
      <c r="E82" s="25">
        <v>0.0313171375</v>
      </c>
      <c r="F82" s="25">
        <v>0.0017594695125</v>
      </c>
    </row>
    <row r="83" spans="1:6" ht="15.75">
      <c r="A83" s="7" t="s">
        <v>214</v>
      </c>
      <c r="B83" s="27" t="s">
        <v>3</v>
      </c>
      <c r="C83" s="26" t="s">
        <v>129</v>
      </c>
      <c r="D83" s="20">
        <f>E83*E$2*8+F83*E$2*4</f>
        <v>694.490171552001</v>
      </c>
      <c r="E83" s="25"/>
      <c r="F83" s="25">
        <v>0.0332400097425</v>
      </c>
    </row>
    <row r="84" spans="1:20" s="6" customFormat="1" ht="31.5">
      <c r="A84" s="15" t="s">
        <v>215</v>
      </c>
      <c r="B84" s="21" t="s">
        <v>216</v>
      </c>
      <c r="C84" s="19" t="s">
        <v>27</v>
      </c>
      <c r="D84" s="19" t="s">
        <v>27</v>
      </c>
      <c r="E84" s="25"/>
      <c r="F84" s="2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6" ht="31.5">
      <c r="A85" s="7" t="s">
        <v>67</v>
      </c>
      <c r="B85" s="28" t="s">
        <v>217</v>
      </c>
      <c r="C85" s="26" t="s">
        <v>218</v>
      </c>
      <c r="D85" s="20">
        <f>E85*E$2*8+F85*E$2*4</f>
        <v>956.3546069091012</v>
      </c>
      <c r="E85" s="25">
        <v>0.014951815</v>
      </c>
      <c r="F85" s="25">
        <v>0.015869856441</v>
      </c>
    </row>
    <row r="86" spans="1:6" ht="15.75">
      <c r="A86" s="7" t="s">
        <v>219</v>
      </c>
      <c r="B86" s="28" t="s">
        <v>220</v>
      </c>
      <c r="C86" s="26" t="s">
        <v>129</v>
      </c>
      <c r="D86" s="20">
        <f>E86*E$2*8+F86*E$2*4</f>
        <v>4196.152259837476</v>
      </c>
      <c r="E86" s="25">
        <v>0.06560337749999999</v>
      </c>
      <c r="F86" s="25">
        <v>0.06963142487849998</v>
      </c>
    </row>
    <row r="87" spans="1:6" ht="15.75">
      <c r="A87" s="15" t="s">
        <v>80</v>
      </c>
      <c r="B87" s="21" t="s">
        <v>221</v>
      </c>
      <c r="C87" s="26"/>
      <c r="D87" s="19" t="s">
        <v>27</v>
      </c>
      <c r="E87" s="25"/>
      <c r="F87" s="25"/>
    </row>
    <row r="88" spans="1:6" ht="31.5">
      <c r="A88" s="7" t="s">
        <v>222</v>
      </c>
      <c r="B88" s="23" t="s">
        <v>223</v>
      </c>
      <c r="C88" s="26" t="s">
        <v>5</v>
      </c>
      <c r="D88" s="20">
        <f>E88*E$2*8+F88*E$2*4</f>
        <v>47858.12262788118</v>
      </c>
      <c r="E88" s="25">
        <v>0.74822225</v>
      </c>
      <c r="F88" s="25">
        <v>0.7941630961499999</v>
      </c>
    </row>
    <row r="89" spans="1:6" ht="31.5">
      <c r="A89" s="7" t="s">
        <v>224</v>
      </c>
      <c r="B89" s="23" t="s">
        <v>225</v>
      </c>
      <c r="C89" s="26" t="s">
        <v>10</v>
      </c>
      <c r="D89" s="20">
        <f>E89*E$2*8+F89*E$2*4</f>
        <v>19112.281634625782</v>
      </c>
      <c r="E89" s="25">
        <v>0.29880475</v>
      </c>
      <c r="F89" s="25">
        <v>0.31715136164999996</v>
      </c>
    </row>
    <row r="90" spans="1:20" s="6" customFormat="1" ht="15.75">
      <c r="A90" s="7" t="s">
        <v>226</v>
      </c>
      <c r="B90" s="23" t="s">
        <v>227</v>
      </c>
      <c r="C90" s="26" t="s">
        <v>6</v>
      </c>
      <c r="D90" s="20">
        <f>E90*E$2*8+F90*E$2*4</f>
        <v>3635.3054183507993</v>
      </c>
      <c r="E90" s="25">
        <v>0.056835</v>
      </c>
      <c r="F90" s="25">
        <v>0.06032466899999999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6" ht="15.75">
      <c r="A91" s="7" t="s">
        <v>228</v>
      </c>
      <c r="B91" s="23" t="s">
        <v>229</v>
      </c>
      <c r="C91" s="26" t="s">
        <v>12</v>
      </c>
      <c r="D91" s="20">
        <f>E91*E$2*8+F91*E$2*4</f>
        <v>1736.8681443231599</v>
      </c>
      <c r="E91" s="25">
        <v>0.027154499999999998</v>
      </c>
      <c r="F91" s="25">
        <v>0.028821786299999996</v>
      </c>
    </row>
    <row r="92" spans="1:6" ht="31.5" customHeight="1">
      <c r="A92" s="7" t="s">
        <v>230</v>
      </c>
      <c r="B92" s="23" t="s">
        <v>231</v>
      </c>
      <c r="C92" s="26" t="s">
        <v>73</v>
      </c>
      <c r="D92" s="20">
        <f>E92*E$2*8+F92*E$2*4</f>
        <v>727.06108367016</v>
      </c>
      <c r="E92" s="25">
        <v>0.011367</v>
      </c>
      <c r="F92" s="25">
        <v>0.012064933799999998</v>
      </c>
    </row>
    <row r="93" spans="1:6" ht="15.75">
      <c r="A93" s="7" t="s">
        <v>232</v>
      </c>
      <c r="B93" s="23" t="s">
        <v>233</v>
      </c>
      <c r="C93" s="26"/>
      <c r="D93" s="19" t="s">
        <v>27</v>
      </c>
      <c r="E93" s="25"/>
      <c r="F93" s="25"/>
    </row>
    <row r="94" spans="1:6" ht="15.75">
      <c r="A94" s="7" t="s">
        <v>234</v>
      </c>
      <c r="B94" s="27" t="s">
        <v>235</v>
      </c>
      <c r="C94" s="26" t="s">
        <v>73</v>
      </c>
      <c r="D94" s="20">
        <f>E94*E$2*8+F94*E$2*4</f>
        <v>222.15755334365997</v>
      </c>
      <c r="E94" s="25">
        <v>0.0034732499999999998</v>
      </c>
      <c r="F94" s="25">
        <v>0.0036865075499999994</v>
      </c>
    </row>
    <row r="95" spans="1:6" ht="15.75">
      <c r="A95" s="7" t="s">
        <v>236</v>
      </c>
      <c r="B95" s="27" t="s">
        <v>237</v>
      </c>
      <c r="C95" s="26" t="s">
        <v>73</v>
      </c>
      <c r="D95" s="20">
        <f>E95*E$2*8+F95*E$2*4</f>
        <v>33.6602353551</v>
      </c>
      <c r="E95" s="25">
        <v>0.00052625</v>
      </c>
      <c r="F95" s="25">
        <v>0.00055856175</v>
      </c>
    </row>
    <row r="96" spans="1:6" ht="15.75">
      <c r="A96" s="7" t="s">
        <v>238</v>
      </c>
      <c r="B96" s="27" t="s">
        <v>240</v>
      </c>
      <c r="C96" s="26" t="s">
        <v>73</v>
      </c>
      <c r="D96" s="20">
        <f>E96*E$2*8+F96*E$2*4</f>
        <v>188.49731798856</v>
      </c>
      <c r="E96" s="25">
        <v>0.002947</v>
      </c>
      <c r="F96" s="25">
        <v>0.0031279458</v>
      </c>
    </row>
    <row r="97" spans="1:6" ht="15.75">
      <c r="A97" s="7" t="s">
        <v>239</v>
      </c>
      <c r="B97" s="27" t="s">
        <v>242</v>
      </c>
      <c r="C97" s="26" t="s">
        <v>73</v>
      </c>
      <c r="D97" s="20">
        <f>E97*E$2*8+F97*E$2*4</f>
        <v>6.73204707102</v>
      </c>
      <c r="E97" s="25">
        <v>0.00010525000000000001</v>
      </c>
      <c r="F97" s="25">
        <v>0.00011171235</v>
      </c>
    </row>
    <row r="98" spans="1:6" ht="15.75">
      <c r="A98" s="7" t="s">
        <v>241</v>
      </c>
      <c r="B98" s="27" t="s">
        <v>243</v>
      </c>
      <c r="C98" s="26" t="s">
        <v>73</v>
      </c>
      <c r="D98" s="20">
        <f>E98*E$2*8+F98*E$2*4</f>
        <v>33.6602353551</v>
      </c>
      <c r="E98" s="25">
        <v>0.00052625</v>
      </c>
      <c r="F98" s="25">
        <v>0.00055856175</v>
      </c>
    </row>
    <row r="99" spans="1:20" s="6" customFormat="1" ht="15.75">
      <c r="A99" s="15" t="s">
        <v>83</v>
      </c>
      <c r="B99" s="21" t="s">
        <v>244</v>
      </c>
      <c r="C99" s="1" t="s">
        <v>27</v>
      </c>
      <c r="D99" s="19" t="s">
        <v>27</v>
      </c>
      <c r="E99" s="25"/>
      <c r="F99" s="2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6" ht="15.75">
      <c r="A100" s="7" t="s">
        <v>245</v>
      </c>
      <c r="B100" s="27" t="s">
        <v>246</v>
      </c>
      <c r="C100" s="26" t="s">
        <v>4</v>
      </c>
      <c r="D100" s="20">
        <f>E100*E$2*8+F100*E$2*4</f>
        <v>59578.616578527</v>
      </c>
      <c r="E100" s="25">
        <v>0.9314625</v>
      </c>
      <c r="F100" s="25">
        <v>0.9886542974999999</v>
      </c>
    </row>
    <row r="101" spans="1:6" ht="15.75">
      <c r="A101" s="7" t="s">
        <v>247</v>
      </c>
      <c r="B101" s="27" t="s">
        <v>1</v>
      </c>
      <c r="C101" s="1"/>
      <c r="D101" s="20">
        <f>E101*E$2*8+F101*E$2*4</f>
        <v>82494.50480827909</v>
      </c>
      <c r="E101" s="25">
        <v>1.2897335</v>
      </c>
      <c r="F101" s="25">
        <v>1.3689231369</v>
      </c>
    </row>
    <row r="102" spans="1:6" ht="15.75">
      <c r="A102" s="7" t="s">
        <v>248</v>
      </c>
      <c r="B102" s="27" t="s">
        <v>249</v>
      </c>
      <c r="C102" s="1"/>
      <c r="D102" s="20">
        <f>E102*E$2*8+F102*E$2*4</f>
        <v>52735.49073083517</v>
      </c>
      <c r="E102" s="25">
        <v>0.824475875</v>
      </c>
      <c r="F102" s="25">
        <v>0.8750986937249999</v>
      </c>
    </row>
    <row r="103" spans="1:6" ht="15.75">
      <c r="A103" s="7"/>
      <c r="B103" s="4" t="s">
        <v>77</v>
      </c>
      <c r="C103" s="1" t="s">
        <v>33</v>
      </c>
      <c r="D103" s="8">
        <f>SUM(D29:D63)+SUM(D66:D73)+SUM(D82:D83)+SUM(D88:D92)+SUM(D94:D98)+SUM(D100:D102)+SUM(D75:D80)+SUM(D85:D86)</f>
        <v>752668.0443674922</v>
      </c>
      <c r="E103" s="22">
        <f>SUM(E29:E63)+SUM(E66:E73)+SUM(E82:E83)+SUM(E88:E92)+SUM(E94:E98)+SUM(E100:E102)+SUM(E75:E80)+SUM(E85:E86)</f>
        <v>11.76676897</v>
      </c>
      <c r="F103" s="22">
        <f>SUM(F29:F63)+SUM(F66:F73)+SUM(F82:F83)+SUM(F88:F92)+SUM(F94:F98)+SUM(F100:F102)+SUM(F75:F80)+SUM(F85:F86)</f>
        <v>12.491008054270498</v>
      </c>
    </row>
    <row r="104" spans="1:4" ht="15.75">
      <c r="A104" s="30" t="s">
        <v>79</v>
      </c>
      <c r="B104" s="30"/>
      <c r="C104" s="30"/>
      <c r="D104" s="30"/>
    </row>
    <row r="105" spans="1:4" ht="15.75">
      <c r="A105" s="7" t="s">
        <v>80</v>
      </c>
      <c r="B105" s="1" t="s">
        <v>81</v>
      </c>
      <c r="C105" s="1" t="s">
        <v>82</v>
      </c>
      <c r="D105" s="14">
        <v>3</v>
      </c>
    </row>
    <row r="106" spans="1:4" ht="15.75">
      <c r="A106" s="7" t="s">
        <v>83</v>
      </c>
      <c r="B106" s="1" t="s">
        <v>84</v>
      </c>
      <c r="C106" s="1" t="s">
        <v>82</v>
      </c>
      <c r="D106" s="14">
        <v>3</v>
      </c>
    </row>
    <row r="107" spans="1:4" ht="15.75">
      <c r="A107" s="7" t="s">
        <v>85</v>
      </c>
      <c r="B107" s="1" t="s">
        <v>86</v>
      </c>
      <c r="C107" s="1" t="s">
        <v>82</v>
      </c>
      <c r="D107" s="1">
        <v>0</v>
      </c>
    </row>
    <row r="108" spans="1:4" ht="15.75">
      <c r="A108" s="7" t="s">
        <v>87</v>
      </c>
      <c r="B108" s="1" t="s">
        <v>88</v>
      </c>
      <c r="C108" s="1" t="s">
        <v>33</v>
      </c>
      <c r="D108" s="13">
        <v>0</v>
      </c>
    </row>
    <row r="109" spans="1:4" ht="15.75">
      <c r="A109" s="30" t="s">
        <v>89</v>
      </c>
      <c r="B109" s="30"/>
      <c r="C109" s="30"/>
      <c r="D109" s="30"/>
    </row>
    <row r="110" spans="1:4" ht="15.75">
      <c r="A110" s="7" t="s">
        <v>90</v>
      </c>
      <c r="B110" s="1" t="s">
        <v>32</v>
      </c>
      <c r="C110" s="1" t="s">
        <v>33</v>
      </c>
      <c r="D110" s="1">
        <v>0</v>
      </c>
    </row>
    <row r="111" spans="1:4" ht="15.75">
      <c r="A111" s="7" t="s">
        <v>91</v>
      </c>
      <c r="B111" s="1" t="s">
        <v>34</v>
      </c>
      <c r="C111" s="1" t="s">
        <v>33</v>
      </c>
      <c r="D111" s="1">
        <v>0</v>
      </c>
    </row>
    <row r="112" spans="1:4" ht="15.75">
      <c r="A112" s="7" t="s">
        <v>92</v>
      </c>
      <c r="B112" s="1" t="s">
        <v>36</v>
      </c>
      <c r="C112" s="1" t="s">
        <v>33</v>
      </c>
      <c r="D112" s="1">
        <v>0</v>
      </c>
    </row>
    <row r="113" spans="1:4" ht="15.75">
      <c r="A113" s="7" t="s">
        <v>93</v>
      </c>
      <c r="B113" s="1" t="s">
        <v>59</v>
      </c>
      <c r="C113" s="1" t="s">
        <v>33</v>
      </c>
      <c r="D113" s="1">
        <v>0</v>
      </c>
    </row>
    <row r="114" spans="1:4" ht="15.75">
      <c r="A114" s="7" t="s">
        <v>94</v>
      </c>
      <c r="B114" s="1" t="s">
        <v>95</v>
      </c>
      <c r="C114" s="1" t="s">
        <v>33</v>
      </c>
      <c r="D114" s="1">
        <v>0</v>
      </c>
    </row>
    <row r="115" spans="1:4" ht="15.75">
      <c r="A115" s="7" t="s">
        <v>96</v>
      </c>
      <c r="B115" s="1" t="s">
        <v>61</v>
      </c>
      <c r="C115" s="1" t="s">
        <v>33</v>
      </c>
      <c r="D115" s="1">
        <v>0</v>
      </c>
    </row>
    <row r="116" spans="1:4" ht="15.75">
      <c r="A116" s="30" t="s">
        <v>97</v>
      </c>
      <c r="B116" s="30"/>
      <c r="C116" s="30"/>
      <c r="D116" s="30"/>
    </row>
    <row r="117" spans="1:4" ht="15.75">
      <c r="A117" s="7" t="s">
        <v>98</v>
      </c>
      <c r="B117" s="1" t="s">
        <v>81</v>
      </c>
      <c r="C117" s="1" t="s">
        <v>82</v>
      </c>
      <c r="D117" s="1">
        <v>0</v>
      </c>
    </row>
    <row r="118" spans="1:4" ht="15.75">
      <c r="A118" s="7" t="s">
        <v>99</v>
      </c>
      <c r="B118" s="1" t="s">
        <v>84</v>
      </c>
      <c r="C118" s="1" t="s">
        <v>82</v>
      </c>
      <c r="D118" s="1">
        <v>0</v>
      </c>
    </row>
    <row r="119" spans="1:4" ht="15.75">
      <c r="A119" s="7" t="s">
        <v>100</v>
      </c>
      <c r="B119" s="1" t="s">
        <v>101</v>
      </c>
      <c r="C119" s="1" t="s">
        <v>82</v>
      </c>
      <c r="D119" s="1">
        <v>0</v>
      </c>
    </row>
    <row r="120" spans="1:4" ht="15.75">
      <c r="A120" s="7" t="s">
        <v>102</v>
      </c>
      <c r="B120" s="1" t="s">
        <v>88</v>
      </c>
      <c r="C120" s="1" t="s">
        <v>33</v>
      </c>
      <c r="D120" s="1">
        <v>0</v>
      </c>
    </row>
    <row r="121" spans="1:4" ht="15.75">
      <c r="A121" s="30" t="s">
        <v>103</v>
      </c>
      <c r="B121" s="30"/>
      <c r="C121" s="30"/>
      <c r="D121" s="30"/>
    </row>
    <row r="122" spans="1:4" ht="15.75">
      <c r="A122" s="7" t="s">
        <v>104</v>
      </c>
      <c r="B122" s="1" t="s">
        <v>105</v>
      </c>
      <c r="C122" s="1" t="s">
        <v>82</v>
      </c>
      <c r="D122" s="1">
        <v>11</v>
      </c>
    </row>
    <row r="123" spans="1:4" ht="15.75">
      <c r="A123" s="7" t="s">
        <v>106</v>
      </c>
      <c r="B123" s="1" t="s">
        <v>107</v>
      </c>
      <c r="C123" s="1" t="s">
        <v>82</v>
      </c>
      <c r="D123" s="1">
        <v>0</v>
      </c>
    </row>
    <row r="124" spans="1:4" ht="31.5">
      <c r="A124" s="7" t="s">
        <v>108</v>
      </c>
      <c r="B124" s="1" t="s">
        <v>109</v>
      </c>
      <c r="C124" s="1" t="s">
        <v>33</v>
      </c>
      <c r="D124" s="17">
        <v>70200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2022-03-27T18:10:41Z</dcterms:modified>
  <cp:category/>
  <cp:version/>
  <cp:contentType/>
  <cp:contentStatus/>
</cp:coreProperties>
</file>