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E92" i="1" l="1"/>
  <c r="F92" i="1"/>
  <c r="D65" i="1" l="1"/>
  <c r="D66" i="1"/>
  <c r="D67" i="1"/>
  <c r="D68" i="1"/>
  <c r="D69" i="1"/>
  <c r="D70" i="1"/>
  <c r="D72" i="1"/>
  <c r="D73" i="1"/>
  <c r="D75" i="1"/>
  <c r="D76" i="1"/>
  <c r="D77" i="1"/>
  <c r="D79" i="1"/>
  <c r="D80" i="1"/>
  <c r="D81" i="1"/>
  <c r="D82" i="1"/>
  <c r="D83" i="1"/>
  <c r="D85" i="1"/>
  <c r="D86" i="1"/>
  <c r="D87" i="1"/>
  <c r="D89" i="1"/>
  <c r="D90" i="1"/>
  <c r="D91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6" i="1"/>
  <c r="D57" i="1"/>
  <c r="D58" i="1"/>
  <c r="D59" i="1"/>
  <c r="D60" i="1"/>
  <c r="D61" i="1"/>
  <c r="D62" i="1"/>
  <c r="D63" i="1"/>
  <c r="D29" i="1"/>
  <c r="D92" i="1" s="1"/>
  <c r="D11" i="1"/>
  <c r="D10" i="1"/>
  <c r="D9" i="1"/>
  <c r="D15" i="1" l="1"/>
  <c r="D14" i="1"/>
  <c r="D13" i="1"/>
  <c r="D96" i="1" l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<sst xmlns="http://schemas.openxmlformats.org/spreadsheetml/2006/main" count="348" uniqueCount="236">
  <si>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</si>
  <si>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</si>
  <si>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</si>
  <si>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</si>
  <si>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</si>
  <si>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</si>
  <si>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</si>
  <si>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</si>
  <si>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</si>
  <si>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</si>
  <si>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</si>
  <si>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</si>
  <si>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</si>
  <si>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</si>
  <si>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</si>
  <si>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</si>
  <si>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</si>
  <si>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</si>
  <si>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</si>
  <si>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</si>
  <si>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</si>
  <si>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</si>
  <si>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</si>
  <si>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</si>
  <si>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</si>
  <si>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</si>
  <si>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</si>
  <si>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</si>
  <si>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</si>
  <si>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</si>
  <si>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</si>
  <si>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</si>
  <si>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</si>
  <si>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</si>
  <si>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</si>
  <si>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</si>
  <si>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</si>
  <si>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</si>
  <si>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</si>
  <si>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</si>
  <si>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</si>
  <si>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</si>
  <si>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</si>
  <si>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</si>
  <si>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</si>
  <si>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</si>
  <si>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</si>
  <si>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</si>
  <si>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</si>
  <si>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</si>
  <si>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</si>
  <si>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</si>
  <si>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</si>
  <si>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</si>
  <si>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</si>
  <si>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</si>
  <si>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</si>
  <si>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</si>
  <si>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</si>
  <si>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</si>
  <si>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</si>
  <si>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</si>
  <si>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</si>
  <si>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</si>
  <si>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</si>
  <si>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</si>
  <si>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</si>
  <si>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</si>
  <si>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</si>
  <si>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</si>
  <si>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</si>
  <si>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</si>
  <si>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</si>
  <si>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</si>
  <si>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</si>
  <si>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</si>
  <si>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</si>
  <si>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</si>
  <si>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</si>
  <si>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</si>
  <si>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</si>
  <si>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</si>
  <si>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</si>
  <si>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</si>
  <si>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</si>
  <si>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</si>
  <si>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</si>
  <si>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</si>
  <si>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</si>
  <si>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</si>
  <si>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</si>
  <si>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</si>
  <si>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</si>
  <si>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</si>
  <si>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</si>
  <si>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</si>
  <si>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</si>
  <si>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</si>
  <si>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</si>
  <si>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</si>
  <si>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</si>
  <si>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</si>
  <si>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</si>
  <si>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</si>
  <si>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</si>
  <si>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</si>
  <si>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</si>
  <si>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</si>
  <si>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</si>
  <si>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</si>
  <si>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</si>
  <si>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</si>
  <si>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</si>
  <si>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</si>
  <si>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</si>
  <si>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</si>
  <si>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</si>
  <si>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</si>
  <si>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</si>
  <si>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</si>
  <si>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</si>
  <si>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</si>
  <si>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</si>
  <si>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</si>
  <si>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</si>
  <si>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</si>
  <si>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</si>
  <si>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                                       по дому №47 ул. Ленина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</si>
  <si>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</si>
  <si>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</si>
  <si>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</si>
  <si>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</si>
  <si>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</si>
  <si>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</si>
  <si>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</si>
  <si>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</si>
  <si>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</si>
  <si>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</si>
  <si>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</si>
  <si>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</si>
  <si>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</si>
  <si>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</si>
  <si>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</si>
  <si>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</si>
  <si>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</si>
  <si>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</si>
  <si>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</si>
  <si>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</si>
  <si>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</si>
  <si>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</si>
  <si>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</si>
  <si>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</si>
  <si>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</si>
  <si>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</si>
  <si>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</si>
  <si>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</si>
  <si>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</si>
  <si>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</si>
  <si>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</si>
  <si>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</si>
  <si>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</si>
  <si>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</si>
  <si>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</si>
  <si>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</si>
  <si>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</si>
  <si>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</si>
  <si>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</si>
  <si>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</si>
  <si>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</si>
  <si>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</si>
  <si>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</si>
  <si>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</si>
  <si>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</si>
  <si>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</si>
  <si>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</si>
  <si>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</si>
  <si>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</si>
  <si>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</si>
  <si>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</si>
  <si>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</si>
  <si>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</si>
  <si>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</si>
  <si>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</si>
  <si>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</si>
  <si>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</si>
  <si>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</si>
  <si>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</si>
  <si>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</si>
  <si>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</si>
  <si>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</si>
  <si>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</si>
  <si>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</si>
  <si>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</si>
  <si>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</si>
  <si>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</si>
  <si>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</si>
  <si>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</si>
  <si>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</si>
  <si>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</si>
  <si>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</si>
  <si>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</si>
  <si>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</si>
  <si>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</si>
  <si>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</si>
  <si>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</si>
  <si>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</si>
  <si>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</si>
  <si>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</si>
  <si>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</si>
  <si>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</si>
  <si>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</si>
  <si>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</si>
  <si>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</si>
  <si>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</si>
  <si>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</si>
  <si>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</si>
  <si>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</si>
  <si>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</si>
  <si>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</si>
  <si>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</si>
  <si>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</si>
  <si>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</si>
  <si>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</si>
  <si>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</si>
  <si>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</si>
  <si>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</si>
  <si>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</si>
  <si>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</si>
  <si>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</si>
  <si>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</si>
  <si>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</si>
  <si>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</si>
  <si>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</si>
  <si>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</si>
  <si>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01.08.21-31.12.21</t>
  </si>
  <si>
    <t>01.01.21-31.07.21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</si>
</sst>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1;&#1077;&#1085;&#1080;&#1085;&#1072;,%20&#1076;.47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137.97999999999999</v>
          </cell>
        </row>
        <row r="24">
          <cell r="D24">
            <v>-113112.19853134907</v>
          </cell>
        </row>
        <row r="25">
          <cell r="D25">
            <v>40762.89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HF123">
            <v>11449.177371136004</v>
          </cell>
        </row>
        <row r="124">
          <cell r="HF124">
            <v>12023.474443511017</v>
          </cell>
        </row>
        <row r="125">
          <cell r="HF125">
            <v>2810.3992000556996</v>
          </cell>
        </row>
      </sheetData>
      <sheetData sheetId="1">
        <row r="123">
          <cell r="FU123">
            <v>10558.379581767498</v>
          </cell>
          <cell r="HF123">
            <v>15101.609496505002</v>
          </cell>
        </row>
        <row r="124">
          <cell r="HF124">
            <v>15859.099495823499</v>
          </cell>
        </row>
        <row r="125">
          <cell r="HF125">
            <v>3706.9520257000004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topLeftCell="A55" zoomScaleNormal="90" zoomScaleSheetLayoutView="100" workbookViewId="0">
      <selection activeCell="B72" sqref="B72"/>
    </sheetView>
  </sheetViews>
  <sheetFormatPr defaultRowHeight="15.75" x14ac:dyDescent="0.25"/>
  <cols>
    <col min="1" max="1" width="9.140625" style="12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5" t="s">
        <v>127</v>
      </c>
      <c r="B2" s="35"/>
      <c r="C2" s="35"/>
      <c r="D2" s="35"/>
      <c r="E2" s="11">
        <v>410.6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36" t="s">
        <v>12</v>
      </c>
      <c r="B8" s="36"/>
      <c r="C8" s="36"/>
      <c r="D8" s="36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137.97999999999999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-113112.19853134907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40762.89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60950.712032731222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2020'!$HF$124+'[2]ГУК 2021'!$HF$124</f>
        <v>27882.573939334514</v>
      </c>
    </row>
    <row r="14" spans="1:22" x14ac:dyDescent="0.25">
      <c r="A14" s="6" t="s">
        <v>24</v>
      </c>
      <c r="B14" s="13" t="s">
        <v>25</v>
      </c>
      <c r="C14" s="1" t="s">
        <v>15</v>
      </c>
      <c r="D14" s="10">
        <f>'[2]ГУК 2020'!$HF$123+'[2]ГУК 2021'!$HF$123</f>
        <v>26550.786867641007</v>
      </c>
    </row>
    <row r="15" spans="1:22" x14ac:dyDescent="0.25">
      <c r="A15" s="6" t="s">
        <v>26</v>
      </c>
      <c r="B15" s="13" t="s">
        <v>27</v>
      </c>
      <c r="C15" s="1" t="s">
        <v>15</v>
      </c>
      <c r="D15" s="10">
        <f>'[2]ГУК 2020'!$HF$125+'[2]ГУК 2021'!$HF$125</f>
        <v>6517.3512257556995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51251.212032731222</v>
      </c>
      <c r="E16" s="11">
        <v>51251.21</v>
      </c>
      <c r="F16" s="9">
        <f>D16-E16</f>
        <v>2.0327312231529504E-3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D12-D25+D97+D113</f>
        <v>51251.212032731222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4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4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4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4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-61723.006498617848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0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D22-D92</f>
        <v>-122673.73362089907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26153.360000000001</v>
      </c>
      <c r="E25" s="9">
        <f>D25+F16</f>
        <v>26153.362032731224</v>
      </c>
      <c r="F25" s="9"/>
    </row>
    <row r="26" spans="1:22" ht="35.25" customHeight="1" x14ac:dyDescent="0.25">
      <c r="A26" s="36" t="s">
        <v>48</v>
      </c>
      <c r="B26" s="36"/>
      <c r="C26" s="36"/>
      <c r="D26" s="36"/>
    </row>
    <row r="27" spans="1:22" s="5" customFormat="1" ht="30" customHeight="1" x14ac:dyDescent="0.25">
      <c r="A27" s="15" t="s">
        <v>1</v>
      </c>
      <c r="B27" s="3" t="s">
        <v>50</v>
      </c>
      <c r="C27" s="3" t="s">
        <v>131</v>
      </c>
      <c r="D27" s="16" t="s">
        <v>132</v>
      </c>
      <c r="E27" s="33" t="s">
        <v>235</v>
      </c>
      <c r="F27" s="33" t="s">
        <v>234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133</v>
      </c>
      <c r="B28" s="17" t="s">
        <v>134</v>
      </c>
      <c r="C28" s="1" t="s">
        <v>7</v>
      </c>
      <c r="D28" s="18" t="s">
        <v>7</v>
      </c>
      <c r="E28" s="34"/>
      <c r="F28" s="34"/>
    </row>
    <row r="29" spans="1:22" x14ac:dyDescent="0.25">
      <c r="A29" s="6" t="s">
        <v>49</v>
      </c>
      <c r="B29" s="19" t="s">
        <v>135</v>
      </c>
      <c r="C29" s="20" t="s">
        <v>136</v>
      </c>
      <c r="D29" s="21">
        <f t="shared" ref="D29:D53" si="0">E29*E$2*7+F29*E$2*5</f>
        <v>164.15172860431198</v>
      </c>
      <c r="E29" s="22">
        <v>3.2484359999999997E-2</v>
      </c>
      <c r="F29" s="23">
        <v>3.4478899703999991E-2</v>
      </c>
    </row>
    <row r="30" spans="1:22" x14ac:dyDescent="0.25">
      <c r="A30" s="6" t="s">
        <v>56</v>
      </c>
      <c r="B30" s="19" t="s">
        <v>79</v>
      </c>
      <c r="C30" s="20" t="s">
        <v>136</v>
      </c>
      <c r="D30" s="21">
        <f t="shared" si="0"/>
        <v>110.71093774712801</v>
      </c>
      <c r="E30" s="22">
        <v>2.1908840000000002E-2</v>
      </c>
      <c r="F30" s="23">
        <v>2.3254042775999999E-2</v>
      </c>
    </row>
    <row r="31" spans="1:22" x14ac:dyDescent="0.25">
      <c r="A31" s="6" t="s">
        <v>63</v>
      </c>
      <c r="B31" s="19" t="s">
        <v>137</v>
      </c>
      <c r="C31" s="20" t="s">
        <v>136</v>
      </c>
      <c r="D31" s="21">
        <f t="shared" si="0"/>
        <v>459.03341732701398</v>
      </c>
      <c r="E31" s="22">
        <v>9.0839169999999997E-2</v>
      </c>
      <c r="F31" s="23">
        <v>9.6416695037999989E-2</v>
      </c>
    </row>
    <row r="32" spans="1:22" x14ac:dyDescent="0.25">
      <c r="A32" s="6" t="s">
        <v>120</v>
      </c>
      <c r="B32" s="19" t="s">
        <v>83</v>
      </c>
      <c r="C32" s="20" t="s">
        <v>136</v>
      </c>
      <c r="D32" s="21">
        <f t="shared" si="0"/>
        <v>3364.2062828806611</v>
      </c>
      <c r="E32" s="22">
        <v>0.66575045500000007</v>
      </c>
      <c r="F32" s="23">
        <v>0.70662753293699998</v>
      </c>
    </row>
    <row r="33" spans="1:22" s="5" customFormat="1" x14ac:dyDescent="0.25">
      <c r="A33" s="6" t="s">
        <v>122</v>
      </c>
      <c r="B33" s="19" t="s">
        <v>138</v>
      </c>
      <c r="C33" s="20" t="s">
        <v>136</v>
      </c>
      <c r="D33" s="21">
        <f t="shared" si="0"/>
        <v>464.22432217142193</v>
      </c>
      <c r="E33" s="22">
        <v>9.1866409999999996E-2</v>
      </c>
      <c r="F33" s="23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19" t="s">
        <v>81</v>
      </c>
      <c r="C34" s="20" t="s">
        <v>136</v>
      </c>
      <c r="D34" s="21">
        <f t="shared" si="0"/>
        <v>567.0372131009824</v>
      </c>
      <c r="E34" s="22">
        <v>0.11221228749999999</v>
      </c>
      <c r="F34" s="23">
        <v>0.11910212195249999</v>
      </c>
    </row>
    <row r="35" spans="1:22" x14ac:dyDescent="0.25">
      <c r="A35" s="6" t="s">
        <v>67</v>
      </c>
      <c r="B35" s="19" t="s">
        <v>82</v>
      </c>
      <c r="C35" s="20" t="s">
        <v>136</v>
      </c>
      <c r="D35" s="21">
        <f t="shared" si="0"/>
        <v>990.26615152169052</v>
      </c>
      <c r="E35" s="22">
        <v>0.1959660275</v>
      </c>
      <c r="F35" s="23">
        <v>0.20799834158849997</v>
      </c>
    </row>
    <row r="36" spans="1:22" ht="31.5" x14ac:dyDescent="0.25">
      <c r="A36" s="6" t="s">
        <v>69</v>
      </c>
      <c r="B36" s="19" t="s">
        <v>139</v>
      </c>
      <c r="C36" s="20" t="s">
        <v>136</v>
      </c>
      <c r="D36" s="21">
        <f t="shared" si="0"/>
        <v>4.4409892879924993</v>
      </c>
      <c r="E36" s="22">
        <v>8.788375E-4</v>
      </c>
      <c r="F36" s="23">
        <v>9.3279812249999993E-4</v>
      </c>
    </row>
    <row r="37" spans="1:22" x14ac:dyDescent="0.25">
      <c r="A37" s="6" t="s">
        <v>70</v>
      </c>
      <c r="B37" s="19" t="s">
        <v>140</v>
      </c>
      <c r="C37" s="20" t="s">
        <v>136</v>
      </c>
      <c r="D37" s="21">
        <f t="shared" si="0"/>
        <v>763.73314943370906</v>
      </c>
      <c r="E37" s="22">
        <v>0.15113689499999999</v>
      </c>
      <c r="F37" s="23">
        <v>0.16041670035299999</v>
      </c>
    </row>
    <row r="38" spans="1:22" x14ac:dyDescent="0.25">
      <c r="A38" s="6" t="s">
        <v>126</v>
      </c>
      <c r="B38" s="19" t="s">
        <v>141</v>
      </c>
      <c r="C38" s="20" t="s">
        <v>136</v>
      </c>
      <c r="D38" s="21">
        <f t="shared" si="0"/>
        <v>1860.6255922675837</v>
      </c>
      <c r="E38" s="22">
        <v>0.36820344250000003</v>
      </c>
      <c r="F38" s="23">
        <v>0.3908111338695</v>
      </c>
    </row>
    <row r="39" spans="1:22" ht="31.5" x14ac:dyDescent="0.25">
      <c r="A39" s="6" t="s">
        <v>142</v>
      </c>
      <c r="B39" s="19" t="s">
        <v>143</v>
      </c>
      <c r="C39" s="20" t="s">
        <v>136</v>
      </c>
      <c r="D39" s="21">
        <f t="shared" si="0"/>
        <v>23.656910602383999</v>
      </c>
      <c r="E39" s="22">
        <v>4.6815199999999998E-3</v>
      </c>
      <c r="F39" s="23">
        <v>4.9689653279999992E-3</v>
      </c>
    </row>
    <row r="40" spans="1:22" ht="31.5" x14ac:dyDescent="0.25">
      <c r="A40" s="6" t="s">
        <v>144</v>
      </c>
      <c r="B40" s="19" t="s">
        <v>145</v>
      </c>
      <c r="C40" s="20" t="s">
        <v>136</v>
      </c>
      <c r="D40" s="21">
        <f t="shared" si="0"/>
        <v>85.453143581048494</v>
      </c>
      <c r="E40" s="22">
        <v>1.69105175E-2</v>
      </c>
      <c r="F40" s="23">
        <v>1.7948823274499998E-2</v>
      </c>
    </row>
    <row r="41" spans="1:22" ht="31.5" x14ac:dyDescent="0.25">
      <c r="A41" s="6" t="s">
        <v>146</v>
      </c>
      <c r="B41" s="19" t="s">
        <v>147</v>
      </c>
      <c r="C41" s="20" t="s">
        <v>136</v>
      </c>
      <c r="D41" s="21">
        <f t="shared" si="0"/>
        <v>512.71886148629096</v>
      </c>
      <c r="E41" s="22">
        <v>0.101463105</v>
      </c>
      <c r="F41" s="23">
        <v>0.10769293964699998</v>
      </c>
    </row>
    <row r="42" spans="1:22" x14ac:dyDescent="0.25">
      <c r="A42" s="6" t="s">
        <v>148</v>
      </c>
      <c r="B42" s="19" t="s">
        <v>149</v>
      </c>
      <c r="C42" s="20" t="s">
        <v>136</v>
      </c>
      <c r="D42" s="21">
        <f t="shared" si="0"/>
        <v>928.44332579279853</v>
      </c>
      <c r="E42" s="22">
        <v>0.1837317675</v>
      </c>
      <c r="F42" s="23">
        <v>0.19501289802449998</v>
      </c>
    </row>
    <row r="43" spans="1:22" x14ac:dyDescent="0.25">
      <c r="A43" s="6" t="s">
        <v>150</v>
      </c>
      <c r="B43" s="19" t="s">
        <v>151</v>
      </c>
      <c r="C43" s="20" t="s">
        <v>136</v>
      </c>
      <c r="D43" s="21">
        <f t="shared" si="0"/>
        <v>2015.8740680957285</v>
      </c>
      <c r="E43" s="22">
        <v>0.3989259175</v>
      </c>
      <c r="F43" s="23">
        <v>0.42341996883449995</v>
      </c>
    </row>
    <row r="44" spans="1:22" x14ac:dyDescent="0.25">
      <c r="A44" s="6" t="s">
        <v>152</v>
      </c>
      <c r="B44" s="19" t="s">
        <v>153</v>
      </c>
      <c r="C44" s="20" t="s">
        <v>136</v>
      </c>
      <c r="D44" s="21">
        <f t="shared" si="0"/>
        <v>330.67021197887152</v>
      </c>
      <c r="E44" s="22">
        <v>6.5437082500000007E-2</v>
      </c>
      <c r="F44" s="23">
        <v>6.9454919365499995E-2</v>
      </c>
    </row>
    <row r="45" spans="1:22" x14ac:dyDescent="0.25">
      <c r="A45" s="6" t="s">
        <v>154</v>
      </c>
      <c r="B45" s="19" t="s">
        <v>80</v>
      </c>
      <c r="C45" s="20" t="s">
        <v>136</v>
      </c>
      <c r="D45" s="21">
        <f t="shared" si="0"/>
        <v>3956.4427860972228</v>
      </c>
      <c r="E45" s="22">
        <v>0.78294948750000004</v>
      </c>
      <c r="F45" s="23">
        <v>0.83102258603250001</v>
      </c>
    </row>
    <row r="46" spans="1:22" ht="31.5" x14ac:dyDescent="0.25">
      <c r="A46" s="6" t="s">
        <v>155</v>
      </c>
      <c r="B46" s="19" t="s">
        <v>156</v>
      </c>
      <c r="C46" s="20" t="s">
        <v>136</v>
      </c>
      <c r="D46" s="21">
        <f t="shared" si="0"/>
        <v>383.89826083423549</v>
      </c>
      <c r="E46" s="22">
        <v>7.5970502499999995E-2</v>
      </c>
      <c r="F46" s="23">
        <v>8.0635091353499985E-2</v>
      </c>
    </row>
    <row r="47" spans="1:22" ht="31.5" x14ac:dyDescent="0.25">
      <c r="A47" s="6" t="s">
        <v>157</v>
      </c>
      <c r="B47" s="19" t="s">
        <v>158</v>
      </c>
      <c r="C47" s="20" t="s">
        <v>136</v>
      </c>
      <c r="D47" s="21">
        <f t="shared" si="0"/>
        <v>835.66653879909654</v>
      </c>
      <c r="E47" s="22">
        <v>0.1653719575</v>
      </c>
      <c r="F47" s="23">
        <v>0.17552579569049997</v>
      </c>
    </row>
    <row r="48" spans="1:22" ht="31.5" x14ac:dyDescent="0.25">
      <c r="A48" s="6" t="s">
        <v>159</v>
      </c>
      <c r="B48" s="19" t="s">
        <v>160</v>
      </c>
      <c r="C48" s="20" t="s">
        <v>136</v>
      </c>
      <c r="D48" s="21">
        <f t="shared" si="0"/>
        <v>305.30072826183653</v>
      </c>
      <c r="E48" s="22">
        <v>6.0416657500000005E-2</v>
      </c>
      <c r="F48" s="23">
        <v>6.4126240270499998E-2</v>
      </c>
    </row>
    <row r="49" spans="1:22" ht="31.5" x14ac:dyDescent="0.25">
      <c r="A49" s="6" t="s">
        <v>161</v>
      </c>
      <c r="B49" s="19" t="s">
        <v>162</v>
      </c>
      <c r="C49" s="20" t="s">
        <v>136</v>
      </c>
      <c r="D49" s="21">
        <f t="shared" si="0"/>
        <v>590.90686570518642</v>
      </c>
      <c r="E49" s="22">
        <v>0.11693590749999999</v>
      </c>
      <c r="F49" s="23">
        <v>0.12411577222049998</v>
      </c>
    </row>
    <row r="50" spans="1:22" x14ac:dyDescent="0.25">
      <c r="A50" s="6" t="s">
        <v>163</v>
      </c>
      <c r="B50" s="19" t="s">
        <v>164</v>
      </c>
      <c r="C50" s="20" t="s">
        <v>136</v>
      </c>
      <c r="D50" s="21">
        <f t="shared" si="0"/>
        <v>226.50109078770851</v>
      </c>
      <c r="E50" s="22">
        <v>4.4822817500000001E-2</v>
      </c>
      <c r="F50" s="23">
        <v>4.7574938494499994E-2</v>
      </c>
    </row>
    <row r="51" spans="1:22" ht="31.5" x14ac:dyDescent="0.25">
      <c r="A51" s="6" t="s">
        <v>165</v>
      </c>
      <c r="B51" s="19" t="s">
        <v>166</v>
      </c>
      <c r="C51" s="20" t="s">
        <v>136</v>
      </c>
      <c r="D51" s="21">
        <f t="shared" si="0"/>
        <v>1742.3942247561185</v>
      </c>
      <c r="E51" s="22">
        <v>0.34480636749999999</v>
      </c>
      <c r="F51" s="23">
        <v>0.36597747846449996</v>
      </c>
    </row>
    <row r="52" spans="1:22" x14ac:dyDescent="0.25">
      <c r="A52" s="6" t="s">
        <v>167</v>
      </c>
      <c r="B52" s="19" t="s">
        <v>168</v>
      </c>
      <c r="C52" s="20" t="s">
        <v>169</v>
      </c>
      <c r="D52" s="21">
        <f t="shared" si="0"/>
        <v>3192.4915761116481</v>
      </c>
      <c r="E52" s="22">
        <v>0.63176944000000002</v>
      </c>
      <c r="F52" s="23">
        <v>0.67056008361599995</v>
      </c>
    </row>
    <row r="53" spans="1:22" x14ac:dyDescent="0.25">
      <c r="A53" s="6" t="s">
        <v>170</v>
      </c>
      <c r="B53" s="19" t="s">
        <v>171</v>
      </c>
      <c r="C53" s="20" t="s">
        <v>58</v>
      </c>
      <c r="D53" s="21">
        <f t="shared" si="0"/>
        <v>2411.9198972338863</v>
      </c>
      <c r="E53" s="22">
        <v>0.47730032999999999</v>
      </c>
      <c r="F53" s="23">
        <v>0.50660657026199996</v>
      </c>
    </row>
    <row r="54" spans="1:22" x14ac:dyDescent="0.25">
      <c r="A54" s="15" t="s">
        <v>172</v>
      </c>
      <c r="B54" s="24" t="s">
        <v>173</v>
      </c>
      <c r="C54" s="1" t="s">
        <v>7</v>
      </c>
      <c r="D54" s="21" t="s">
        <v>7</v>
      </c>
      <c r="E54" s="22"/>
      <c r="F54" s="23"/>
    </row>
    <row r="55" spans="1:22" ht="31.5" x14ac:dyDescent="0.25">
      <c r="A55" s="6" t="s">
        <v>174</v>
      </c>
      <c r="B55" s="19" t="s">
        <v>175</v>
      </c>
      <c r="C55" s="1" t="s">
        <v>7</v>
      </c>
      <c r="D55" s="21" t="s">
        <v>7</v>
      </c>
      <c r="E55" s="22"/>
      <c r="F55" s="23"/>
    </row>
    <row r="56" spans="1:22" ht="31.5" x14ac:dyDescent="0.25">
      <c r="A56" s="6" t="s">
        <v>176</v>
      </c>
      <c r="B56" s="19" t="s">
        <v>74</v>
      </c>
      <c r="C56" s="25" t="s">
        <v>177</v>
      </c>
      <c r="D56" s="21">
        <f t="shared" ref="D56:D63" si="1">E56*E$2*7+F56*E$2*5</f>
        <v>845.64945723450001</v>
      </c>
      <c r="E56" s="22">
        <v>0.16734750000000001</v>
      </c>
      <c r="F56" s="23">
        <v>0.17762263649999999</v>
      </c>
    </row>
    <row r="57" spans="1:22" ht="31.5" x14ac:dyDescent="0.25">
      <c r="A57" s="6" t="s">
        <v>178</v>
      </c>
      <c r="B57" s="19" t="s">
        <v>179</v>
      </c>
      <c r="C57" s="25" t="s">
        <v>76</v>
      </c>
      <c r="D57" s="21">
        <f t="shared" si="1"/>
        <v>1600.8835636955</v>
      </c>
      <c r="E57" s="22">
        <v>0.31680249999999999</v>
      </c>
      <c r="F57" s="23">
        <v>0.33625417349999998</v>
      </c>
    </row>
    <row r="58" spans="1:22" x14ac:dyDescent="0.25">
      <c r="A58" s="6" t="s">
        <v>180</v>
      </c>
      <c r="B58" s="19" t="s">
        <v>181</v>
      </c>
      <c r="C58" s="25" t="s">
        <v>60</v>
      </c>
      <c r="D58" s="21">
        <f t="shared" si="1"/>
        <v>409.52835350350006</v>
      </c>
      <c r="E58" s="22">
        <v>8.1042500000000003E-2</v>
      </c>
      <c r="F58" s="23">
        <v>8.6018509499999993E-2</v>
      </c>
    </row>
    <row r="59" spans="1:22" s="5" customFormat="1" ht="24.75" customHeight="1" x14ac:dyDescent="0.25">
      <c r="A59" s="6" t="s">
        <v>182</v>
      </c>
      <c r="B59" s="19" t="s">
        <v>77</v>
      </c>
      <c r="C59" s="25" t="s">
        <v>60</v>
      </c>
      <c r="D59" s="21">
        <f t="shared" si="1"/>
        <v>840.33090718899996</v>
      </c>
      <c r="E59" s="22">
        <v>0.166295</v>
      </c>
      <c r="F59" s="23">
        <v>0.17650551299999998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183</v>
      </c>
      <c r="B60" s="19" t="s">
        <v>119</v>
      </c>
      <c r="C60" s="25" t="s">
        <v>136</v>
      </c>
      <c r="D60" s="21">
        <f t="shared" si="1"/>
        <v>218.06055186550003</v>
      </c>
      <c r="E60" s="22">
        <v>4.3152500000000003E-2</v>
      </c>
      <c r="F60" s="23">
        <v>4.5802063499999997E-2</v>
      </c>
    </row>
    <row r="61" spans="1:22" ht="31.5" x14ac:dyDescent="0.25">
      <c r="A61" s="6" t="s">
        <v>184</v>
      </c>
      <c r="B61" s="19" t="s">
        <v>185</v>
      </c>
      <c r="C61" s="25" t="s">
        <v>136</v>
      </c>
      <c r="D61" s="21">
        <f t="shared" si="1"/>
        <v>1148.806809828</v>
      </c>
      <c r="E61" s="22">
        <v>0.22733999999999999</v>
      </c>
      <c r="F61" s="23">
        <v>0.24129867599999996</v>
      </c>
    </row>
    <row r="62" spans="1:22" x14ac:dyDescent="0.25">
      <c r="A62" s="6" t="s">
        <v>186</v>
      </c>
      <c r="B62" s="19" t="s">
        <v>187</v>
      </c>
      <c r="C62" s="25" t="s">
        <v>75</v>
      </c>
      <c r="D62" s="21">
        <f t="shared" si="1"/>
        <v>234.016202002</v>
      </c>
      <c r="E62" s="22">
        <v>4.6309999999999997E-2</v>
      </c>
      <c r="F62" s="23">
        <v>4.9153433999999989E-2</v>
      </c>
    </row>
    <row r="63" spans="1:22" x14ac:dyDescent="0.25">
      <c r="A63" s="6" t="s">
        <v>188</v>
      </c>
      <c r="B63" s="19" t="s">
        <v>189</v>
      </c>
      <c r="C63" s="25" t="s">
        <v>71</v>
      </c>
      <c r="D63" s="21">
        <f t="shared" si="1"/>
        <v>180.83070154700005</v>
      </c>
      <c r="E63" s="22">
        <v>3.5785000000000004E-2</v>
      </c>
      <c r="F63" s="23">
        <v>3.7982199000000001E-2</v>
      </c>
    </row>
    <row r="64" spans="1:22" ht="31.5" x14ac:dyDescent="0.25">
      <c r="A64" s="6" t="s">
        <v>57</v>
      </c>
      <c r="B64" s="19" t="s">
        <v>190</v>
      </c>
      <c r="C64" s="1" t="s">
        <v>7</v>
      </c>
      <c r="D64" s="21" t="s">
        <v>7</v>
      </c>
      <c r="E64" s="22"/>
      <c r="F64" s="23"/>
    </row>
    <row r="65" spans="1:22" s="5" customFormat="1" ht="27.75" customHeight="1" x14ac:dyDescent="0.25">
      <c r="A65" s="6" t="s">
        <v>191</v>
      </c>
      <c r="B65" s="19" t="s">
        <v>192</v>
      </c>
      <c r="C65" s="25" t="s">
        <v>76</v>
      </c>
      <c r="D65" s="21">
        <f t="shared" ref="D65:D70" si="2">E65*E$2*7+F65*E$2*5</f>
        <v>1425.371412194</v>
      </c>
      <c r="E65" s="22">
        <v>0.28206999999999999</v>
      </c>
      <c r="F65" s="23">
        <v>0.29938909799999996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193</v>
      </c>
      <c r="B66" s="19" t="s">
        <v>194</v>
      </c>
      <c r="C66" s="25" t="s">
        <v>76</v>
      </c>
      <c r="D66" s="21">
        <f t="shared" si="2"/>
        <v>3414.5091292110001</v>
      </c>
      <c r="E66" s="22">
        <v>0.675705</v>
      </c>
      <c r="F66" s="23">
        <v>0.71719328699999996</v>
      </c>
    </row>
    <row r="67" spans="1:22" x14ac:dyDescent="0.25">
      <c r="A67" s="6" t="s">
        <v>195</v>
      </c>
      <c r="B67" s="19" t="s">
        <v>78</v>
      </c>
      <c r="C67" s="25" t="s">
        <v>196</v>
      </c>
      <c r="D67" s="21">
        <f t="shared" si="2"/>
        <v>303.15735259350004</v>
      </c>
      <c r="E67" s="22">
        <v>5.9992500000000004E-2</v>
      </c>
      <c r="F67" s="23">
        <v>6.3676039500000003E-2</v>
      </c>
    </row>
    <row r="68" spans="1:22" x14ac:dyDescent="0.25">
      <c r="A68" s="6" t="s">
        <v>197</v>
      </c>
      <c r="B68" s="19" t="s">
        <v>198</v>
      </c>
      <c r="C68" s="25" t="s">
        <v>75</v>
      </c>
      <c r="D68" s="21">
        <f t="shared" si="2"/>
        <v>127.64520109200001</v>
      </c>
      <c r="E68" s="22">
        <v>2.5260000000000001E-2</v>
      </c>
      <c r="F68" s="23">
        <v>2.6810964E-2</v>
      </c>
    </row>
    <row r="69" spans="1:22" x14ac:dyDescent="0.25">
      <c r="A69" s="6" t="s">
        <v>199</v>
      </c>
      <c r="B69" s="19" t="s">
        <v>200</v>
      </c>
      <c r="C69" s="25" t="s">
        <v>59</v>
      </c>
      <c r="D69" s="21">
        <f t="shared" si="2"/>
        <v>1510.4682129219998</v>
      </c>
      <c r="E69" s="22">
        <v>0.29890999999999995</v>
      </c>
      <c r="F69" s="23">
        <v>0.31726307399999992</v>
      </c>
    </row>
    <row r="70" spans="1:22" x14ac:dyDescent="0.25">
      <c r="A70" s="6" t="s">
        <v>201</v>
      </c>
      <c r="B70" s="19" t="s">
        <v>202</v>
      </c>
      <c r="C70" s="25" t="s">
        <v>76</v>
      </c>
      <c r="D70" s="21">
        <f t="shared" si="2"/>
        <v>63.822600546000004</v>
      </c>
      <c r="E70" s="22">
        <v>1.2630000000000001E-2</v>
      </c>
      <c r="F70" s="23">
        <v>1.3405482E-2</v>
      </c>
    </row>
    <row r="71" spans="1:22" s="5" customFormat="1" x14ac:dyDescent="0.25">
      <c r="A71" s="15" t="s">
        <v>203</v>
      </c>
      <c r="B71" s="24" t="s">
        <v>204</v>
      </c>
      <c r="C71" s="1" t="s">
        <v>7</v>
      </c>
      <c r="D71" s="21" t="s">
        <v>7</v>
      </c>
      <c r="E71" s="22"/>
      <c r="F71" s="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51</v>
      </c>
      <c r="B72" s="37" t="s">
        <v>73</v>
      </c>
      <c r="C72" s="1" t="s">
        <v>205</v>
      </c>
      <c r="D72" s="21">
        <f>E72*E$2*7+F72*E$2*5</f>
        <v>147.38765886089601</v>
      </c>
      <c r="E72" s="22">
        <v>2.9166879999999999E-2</v>
      </c>
      <c r="F72" s="23">
        <v>3.0957726431999996E-2</v>
      </c>
    </row>
    <row r="73" spans="1:22" x14ac:dyDescent="0.25">
      <c r="A73" s="6" t="s">
        <v>206</v>
      </c>
      <c r="B73" s="26" t="s">
        <v>72</v>
      </c>
      <c r="C73" s="20" t="s">
        <v>136</v>
      </c>
      <c r="D73" s="21">
        <f>E73*E$2*7+F73*E$2*5</f>
        <v>158.2534566038525</v>
      </c>
      <c r="E73" s="22">
        <v>3.1317137500000002E-2</v>
      </c>
      <c r="F73" s="23">
        <v>3.32400097425E-2</v>
      </c>
    </row>
    <row r="74" spans="1:22" ht="31.5" x14ac:dyDescent="0.25">
      <c r="A74" s="15" t="s">
        <v>207</v>
      </c>
      <c r="B74" s="24" t="s">
        <v>208</v>
      </c>
      <c r="C74" s="1" t="s">
        <v>7</v>
      </c>
      <c r="D74" s="21" t="s">
        <v>7</v>
      </c>
      <c r="E74" s="27"/>
      <c r="F74" s="28"/>
    </row>
    <row r="75" spans="1:22" ht="31.5" x14ac:dyDescent="0.25">
      <c r="A75" s="6" t="s">
        <v>52</v>
      </c>
      <c r="B75" s="29" t="s">
        <v>209</v>
      </c>
      <c r="C75" s="30" t="s">
        <v>210</v>
      </c>
      <c r="D75" s="21">
        <f>E75*E$2*7+F75*E$2*5</f>
        <v>137.30368797462799</v>
      </c>
      <c r="E75" s="27">
        <v>2.7171339999999999E-2</v>
      </c>
      <c r="F75" s="28">
        <v>2.8839660275999997E-2</v>
      </c>
    </row>
    <row r="76" spans="1:22" ht="31.5" x14ac:dyDescent="0.25">
      <c r="A76" s="6" t="s">
        <v>211</v>
      </c>
      <c r="B76" s="29" t="s">
        <v>212</v>
      </c>
      <c r="C76" s="30" t="s">
        <v>205</v>
      </c>
      <c r="D76" s="21">
        <f>E76*E$2*7+F76*E$2*5</f>
        <v>366.13962223231096</v>
      </c>
      <c r="E76" s="27">
        <v>7.2456204999999996E-2</v>
      </c>
      <c r="F76" s="28">
        <v>7.6905015986999989E-2</v>
      </c>
    </row>
    <row r="77" spans="1:22" s="5" customFormat="1" x14ac:dyDescent="0.25">
      <c r="A77" s="6" t="s">
        <v>64</v>
      </c>
      <c r="B77" s="29" t="s">
        <v>213</v>
      </c>
      <c r="C77" s="25" t="s">
        <v>136</v>
      </c>
      <c r="D77" s="21">
        <f>E77*E$2*7+F77*E$2*5</f>
        <v>331.51054288606042</v>
      </c>
      <c r="E77" s="27">
        <v>6.560337749999999E-2</v>
      </c>
      <c r="F77" s="28">
        <v>6.9631424878499978E-2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15" t="s">
        <v>214</v>
      </c>
      <c r="B78" s="31" t="s">
        <v>215</v>
      </c>
      <c r="C78" s="25"/>
      <c r="D78" s="21" t="s">
        <v>7</v>
      </c>
      <c r="E78" s="27"/>
      <c r="F78" s="28"/>
    </row>
    <row r="79" spans="1:22" ht="31.5" x14ac:dyDescent="0.25">
      <c r="A79" s="6" t="s">
        <v>54</v>
      </c>
      <c r="B79" s="29" t="s">
        <v>216</v>
      </c>
      <c r="C79" s="25" t="s">
        <v>61</v>
      </c>
      <c r="D79" s="21">
        <f>E79*E$2*7+F79*E$2*5</f>
        <v>3780.9572273459498</v>
      </c>
      <c r="E79" s="22">
        <v>0.74822224999999998</v>
      </c>
      <c r="F79" s="23">
        <v>0.79416309614999991</v>
      </c>
    </row>
    <row r="80" spans="1:22" ht="31.5" x14ac:dyDescent="0.25">
      <c r="A80" s="6" t="s">
        <v>217</v>
      </c>
      <c r="B80" s="29" t="s">
        <v>218</v>
      </c>
      <c r="C80" s="25" t="s">
        <v>60</v>
      </c>
      <c r="D80" s="21">
        <f>E80*E$2*7+F80*E$2*5</f>
        <v>1509.9363579174501</v>
      </c>
      <c r="E80" s="22">
        <v>0.29880475000000001</v>
      </c>
      <c r="F80" s="23">
        <v>0.31715136164999996</v>
      </c>
    </row>
    <row r="81" spans="1:22" x14ac:dyDescent="0.25">
      <c r="A81" s="6" t="s">
        <v>65</v>
      </c>
      <c r="B81" s="29" t="s">
        <v>219</v>
      </c>
      <c r="C81" s="25" t="s">
        <v>58</v>
      </c>
      <c r="D81" s="21">
        <f>E81*E$2*7+F81*E$2*5</f>
        <v>287.20170245700001</v>
      </c>
      <c r="E81" s="22">
        <v>5.6834999999999997E-2</v>
      </c>
      <c r="F81" s="23">
        <v>6.032466899999999E-2</v>
      </c>
    </row>
    <row r="82" spans="1:22" x14ac:dyDescent="0.25">
      <c r="A82" s="6" t="s">
        <v>121</v>
      </c>
      <c r="B82" s="29" t="s">
        <v>220</v>
      </c>
      <c r="C82" s="25" t="s">
        <v>59</v>
      </c>
      <c r="D82" s="21">
        <f>E82*E$2*7+F82*E$2*5</f>
        <v>137.21859117389999</v>
      </c>
      <c r="E82" s="22">
        <v>2.7154499999999998E-2</v>
      </c>
      <c r="F82" s="23">
        <v>2.8821786299999996E-2</v>
      </c>
    </row>
    <row r="83" spans="1:22" s="5" customFormat="1" x14ac:dyDescent="0.25">
      <c r="A83" s="6" t="s">
        <v>123</v>
      </c>
      <c r="B83" s="29" t="s">
        <v>221</v>
      </c>
      <c r="C83" s="25" t="s">
        <v>62</v>
      </c>
      <c r="D83" s="21">
        <f>E83*E$2*7+F83*E$2*5</f>
        <v>57.440340491400008</v>
      </c>
      <c r="E83" s="22">
        <v>1.1367E-2</v>
      </c>
      <c r="F83" s="23">
        <v>1.2064933799999998E-2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125</v>
      </c>
      <c r="B84" s="29" t="s">
        <v>222</v>
      </c>
      <c r="C84" s="25"/>
      <c r="D84" s="21" t="s">
        <v>7</v>
      </c>
      <c r="E84" s="22"/>
      <c r="F84" s="23"/>
    </row>
    <row r="85" spans="1:22" x14ac:dyDescent="0.25">
      <c r="A85" s="6" t="s">
        <v>223</v>
      </c>
      <c r="B85" s="29" t="s">
        <v>224</v>
      </c>
      <c r="C85" s="25" t="s">
        <v>62</v>
      </c>
      <c r="D85" s="21">
        <f>E85*E$2*7+F85*E$2*5</f>
        <v>17.55121515015</v>
      </c>
      <c r="E85" s="22">
        <v>3.4732499999999998E-3</v>
      </c>
      <c r="F85" s="23">
        <v>3.6865075499999994E-3</v>
      </c>
    </row>
    <row r="86" spans="1:22" x14ac:dyDescent="0.25">
      <c r="A86" s="6" t="s">
        <v>225</v>
      </c>
      <c r="B86" s="29" t="s">
        <v>226</v>
      </c>
      <c r="C86" s="25" t="s">
        <v>62</v>
      </c>
      <c r="D86" s="21">
        <f>E86*E$2*7+F86*E$2*5</f>
        <v>14.891940127400002</v>
      </c>
      <c r="E86" s="22">
        <v>2.947E-3</v>
      </c>
      <c r="F86" s="23">
        <v>3.1279457999999999E-3</v>
      </c>
    </row>
    <row r="87" spans="1:22" x14ac:dyDescent="0.25">
      <c r="A87" s="6" t="s">
        <v>227</v>
      </c>
      <c r="B87" s="29" t="s">
        <v>228</v>
      </c>
      <c r="C87" s="25" t="s">
        <v>62</v>
      </c>
      <c r="D87" s="21">
        <f>E87*E$2*7+F87*E$2*5</f>
        <v>0.53185500455000012</v>
      </c>
      <c r="E87" s="22">
        <v>1.0525000000000001E-4</v>
      </c>
      <c r="F87" s="23">
        <v>1.1171235E-4</v>
      </c>
    </row>
    <row r="88" spans="1:22" x14ac:dyDescent="0.25">
      <c r="A88" s="15" t="s">
        <v>229</v>
      </c>
      <c r="B88" s="24" t="s">
        <v>230</v>
      </c>
      <c r="C88" s="1" t="s">
        <v>7</v>
      </c>
      <c r="D88" s="21" t="s">
        <v>7</v>
      </c>
      <c r="E88" s="22"/>
      <c r="F88" s="23"/>
    </row>
    <row r="89" spans="1:22" x14ac:dyDescent="0.25">
      <c r="A89" s="6" t="s">
        <v>55</v>
      </c>
      <c r="B89" s="26" t="s">
        <v>231</v>
      </c>
      <c r="C89" s="20" t="s">
        <v>53</v>
      </c>
      <c r="D89" s="21">
        <f>E89*E$2*7+F89*E$2*5</f>
        <v>4706.9167902674999</v>
      </c>
      <c r="E89" s="27">
        <v>0.93146249999999997</v>
      </c>
      <c r="F89" s="28">
        <v>0.98865429749999989</v>
      </c>
    </row>
    <row r="90" spans="1:22" x14ac:dyDescent="0.25">
      <c r="A90" s="6" t="s">
        <v>232</v>
      </c>
      <c r="B90" s="26" t="s">
        <v>68</v>
      </c>
      <c r="C90" s="1"/>
      <c r="D90" s="21">
        <f>E90*E$2*7+F90*E$2*5</f>
        <v>6517.3512257556995</v>
      </c>
      <c r="E90" s="22">
        <v>1.2897335000000001</v>
      </c>
      <c r="F90" s="23">
        <v>1.3689231368999999</v>
      </c>
    </row>
    <row r="91" spans="1:22" x14ac:dyDescent="0.25">
      <c r="A91" s="6" t="s">
        <v>66</v>
      </c>
      <c r="B91" s="26" t="s">
        <v>233</v>
      </c>
      <c r="C91" s="1"/>
      <c r="D91" s="21">
        <f>E91*E$2*7+F91*E$2*5</f>
        <v>4166.2861781424253</v>
      </c>
      <c r="E91" s="27">
        <v>0.82447587499999997</v>
      </c>
      <c r="F91" s="28">
        <v>0.87509869372499993</v>
      </c>
    </row>
    <row r="92" spans="1:22" x14ac:dyDescent="0.25">
      <c r="A92" s="6"/>
      <c r="B92" s="3" t="s">
        <v>84</v>
      </c>
      <c r="C92" s="1" t="s">
        <v>15</v>
      </c>
      <c r="D92" s="8">
        <f>SUM(D29:D53)+SUM(D56:D63)+SUM(D65:D70)+SUM(D72:D73)+SUM(D75:D77)+SUM(D79:D83)+SUM(D85:D87)+SUM(D89:D91)</f>
        <v>60950.727122281227</v>
      </c>
      <c r="E92" s="32">
        <f t="shared" ref="E92:F92" si="3">SUM(E29:E53)+SUM(E56:E63)+SUM(E65:E70)+SUM(E72:E73)+SUM(E75:E77)+SUM(E79:E83)+SUM(E85:E87)+SUM(E89:E91)</f>
        <v>12.061678417500001</v>
      </c>
      <c r="F92" s="32">
        <f t="shared" si="3"/>
        <v>12.802265472334499</v>
      </c>
    </row>
    <row r="93" spans="1:22" x14ac:dyDescent="0.25">
      <c r="A93" s="36" t="s">
        <v>85</v>
      </c>
      <c r="B93" s="36"/>
      <c r="C93" s="36"/>
      <c r="D93" s="36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0</v>
      </c>
      <c r="E94" s="11" t="s">
        <v>118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0</v>
      </c>
      <c r="E95" s="11" t="s">
        <v>118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f>'[3]2018 непоср.'!$AC$49</f>
        <v>0</v>
      </c>
      <c r="E96" s="11" t="s">
        <v>118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-9246.14</v>
      </c>
      <c r="E97" s="11" t="s">
        <v>118</v>
      </c>
    </row>
    <row r="98" spans="1:5" x14ac:dyDescent="0.25">
      <c r="A98" s="36" t="s">
        <v>95</v>
      </c>
      <c r="B98" s="36"/>
      <c r="C98" s="36"/>
      <c r="D98" s="36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1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1" t="s">
        <v>97</v>
      </c>
    </row>
    <row r="105" spans="1:5" x14ac:dyDescent="0.25">
      <c r="A105" s="36" t="s">
        <v>104</v>
      </c>
      <c r="B105" s="36"/>
      <c r="C105" s="36"/>
      <c r="D105" s="36"/>
      <c r="E105" s="7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1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1" t="s">
        <v>97</v>
      </c>
    </row>
    <row r="110" spans="1:5" x14ac:dyDescent="0.25">
      <c r="A110" s="36" t="s">
        <v>110</v>
      </c>
      <c r="B110" s="36"/>
      <c r="C110" s="36"/>
      <c r="D110" s="36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3</v>
      </c>
      <c r="E111" s="11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1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">
        <v>25700</v>
      </c>
      <c r="E113" s="11" t="s">
        <v>113</v>
      </c>
    </row>
  </sheetData>
  <sheetProtection password="CC29" sheet="1" objects="1" scenarios="1" selectLockedCells="1" selectUnlockedCells="1"/>
  <mergeCells count="9">
    <mergeCell ref="A93:D93"/>
    <mergeCell ref="A98:D98"/>
    <mergeCell ref="A105:D105"/>
    <mergeCell ref="A110:D110"/>
    <mergeCell ref="F27:F28"/>
    <mergeCell ref="E27:E28"/>
    <mergeCell ref="A2:D2"/>
    <mergeCell ref="A8:D8"/>
    <mergeCell ref="A26:D26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4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2022-03-29T11:15:59Z</dcterms:modified>
</cp:coreProperties>
</file>