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1" i="1" l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9" i="1"/>
  <c r="E92" i="1"/>
  <c r="F92" i="1"/>
  <c r="D11" i="1"/>
  <c r="D10" i="1"/>
  <c r="D9" i="1"/>
  <c r="D92" i="1" l="1"/>
  <c r="D15" i="1"/>
  <c r="D14" i="1"/>
  <c r="D13" i="1"/>
  <c r="D96" i="1" l="1"/>
  <c r="D12" i="1" l="1"/>
  <c r="D17" i="1" l="1"/>
  <c r="D16" i="1" l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<sst xmlns="http://schemas.openxmlformats.org/spreadsheetml/2006/main" count="348" uniqueCount="236">
  <si>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</si>
  <si>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</si>
  <si>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</si>
  <si>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</si>
  <si>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</si>
  <si>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</si>
  <si>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</si>
  <si>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</si>
  <si>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</si>
  <si>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</si>
  <si>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</si>
  <si>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</si>
  <si>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</si>
  <si>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</si>
  <si>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</si>
  <si>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</si>
  <si>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</si>
  <si>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</si>
  <si>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</si>
  <si>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</si>
  <si>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</si>
  <si>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</si>
  <si>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</si>
  <si>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</si>
  <si>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</si>
  <si>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</si>
  <si>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</si>
  <si>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</si>
  <si>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</si>
  <si>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</si>
  <si>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</si>
  <si>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</si>
  <si>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</si>
  <si>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</si>
  <si>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</si>
  <si>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</si>
  <si>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</si>
  <si>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</si>
  <si>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</si>
  <si>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</si>
  <si>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</si>
  <si>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</si>
  <si>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</si>
  <si>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</si>
  <si>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</si>
  <si>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</si>
  <si>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</si>
  <si>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</si>
  <si>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</si>
  <si>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</si>
  <si>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</si>
  <si>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</si>
  <si>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</si>
  <si>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</si>
  <si>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</si>
  <si>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</si>
  <si>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</si>
  <si>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</si>
  <si>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</si>
  <si>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</si>
  <si>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</si>
  <si>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</si>
  <si>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</si>
  <si>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</si>
  <si>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</si>
  <si>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</si>
  <si>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</si>
  <si>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</si>
  <si>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</si>
  <si>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</si>
  <si>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</si>
  <si>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</si>
  <si>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</si>
  <si>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</si>
  <si>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</si>
  <si>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</si>
  <si>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</si>
  <si>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</si>
  <si>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</si>
  <si>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</si>
  <si>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</si>
  <si>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</si>
  <si>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</si>
  <si>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</si>
  <si>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</si>
  <si>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</si>
  <si>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</si>
  <si>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</si>
  <si>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</si>
  <si>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</si>
  <si>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</si>
  <si>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</si>
  <si>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</si>
  <si>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</si>
  <si>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</si>
  <si>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</si>
  <si>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</si>
  <si>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</si>
  <si>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</si>
  <si>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</si>
  <si>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</si>
  <si>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</si>
  <si>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</si>
  <si>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</si>
  <si>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</si>
  <si>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</si>
  <si>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</si>
  <si>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</si>
  <si>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</si>
  <si>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</si>
  <si>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</si>
  <si>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</si>
  <si>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</si>
  <si>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</si>
  <si>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</si>
  <si>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</si>
  <si>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</si>
  <si>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</si>
  <si>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</si>
  <si>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</si>
  <si>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</si>
  <si>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</si>
  <si>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</si>
  <si>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</si>
  <si>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</si>
  <si>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21.7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</si>
  <si>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</si>
  <si>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</si>
  <si>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</si>
  <si>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</si>
  <si>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</si>
  <si>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</si>
  <si>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</si>
  <si>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</si>
  <si>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</si>
  <si>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</si>
  <si>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</si>
  <si>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</si>
  <si>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</si>
  <si>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</si>
  <si>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</si>
  <si>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</si>
  <si>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</si>
  <si>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</si>
  <si>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</si>
  <si>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</si>
  <si>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</si>
  <si>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</si>
  <si>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</si>
  <si>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</si>
  <si>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</si>
  <si>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</si>
  <si>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</si>
  <si>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</si>
  <si>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</si>
  <si>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</si>
  <si>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</si>
  <si>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</si>
  <si>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</si>
  <si>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</si>
  <si>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</si>
  <si>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</si>
  <si>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</si>
  <si>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</si>
  <si>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</si>
  <si>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</si>
  <si>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</si>
  <si>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</si>
  <si>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</si>
  <si>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</si>
  <si>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</si>
  <si>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</si>
  <si>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</si>
  <si>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</si>
  <si>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</si>
  <si>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</si>
  <si>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</si>
  <si>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</si>
  <si>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</si>
  <si>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</si>
  <si>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</si>
  <si>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</si>
  <si>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</si>
  <si>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</si>
  <si>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</si>
  <si>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</si>
  <si>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</si>
  <si>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</si>
  <si>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</si>
  <si>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</si>
  <si>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</si>
  <si>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</si>
  <si>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</si>
  <si>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</si>
  <si>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</si>
  <si>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</si>
  <si>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</si>
  <si>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</si>
  <si>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</si>
  <si>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</si>
  <si>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</si>
  <si>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</si>
  <si>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</si>
  <si>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</si>
  <si>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</si>
  <si>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</si>
  <si>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</si>
  <si>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</si>
  <si>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</si>
  <si>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</si>
  <si>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</si>
  <si>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</si>
  <si>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</si>
  <si>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</si>
  <si>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</si>
  <si>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</si>
  <si>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</si>
  <si>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</si>
  <si>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</si>
  <si>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</si>
  <si>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</si>
  <si>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</si>
  <si>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</si>
  <si>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</si>
  <si>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</si>
  <si>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 по дому №45 ул. Ленина в  г. Липецке</t>
  </si>
  <si>
    <t>31.03.2022 г.</t>
  </si>
  <si>
    <t>01.01.2021 г.</t>
  </si>
  <si>
    <t>31.12.2021 г.</t>
  </si>
  <si>
    <t>Ремонт общедомовых приборов учета системы электроснабжения</t>
  </si>
  <si>
    <t>Ремонт и обслуживание кол.приборов учета хол.воды</t>
  </si>
  <si>
    <t>23.2</t>
  </si>
  <si>
    <t>4 раза в год</t>
  </si>
  <si>
    <t>Проведение техосмотров и устранение незначит. неисправн. Дымоудаления</t>
  </si>
  <si>
    <t>01.05.21-31.12.21</t>
  </si>
  <si>
    <t>01.01.21-30.04.21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</si>
</sst>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166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1;&#1077;&#1085;&#1080;&#1085;&#1072;,%20&#1076;.45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HE123">
            <v>18215.255799331917</v>
          </cell>
        </row>
        <row r="124">
          <cell r="HE124">
            <v>20199.899874082308</v>
          </cell>
        </row>
        <row r="125">
          <cell r="HE125">
            <v>4599.5817399839998</v>
          </cell>
        </row>
      </sheetData>
      <sheetData sheetId="1">
        <row r="123">
          <cell r="FU123">
            <v>10558.379581767498</v>
          </cell>
          <cell r="HE123">
            <v>8580.7687013999985</v>
          </cell>
        </row>
        <row r="124">
          <cell r="HE124">
            <v>9515.6779493999984</v>
          </cell>
        </row>
        <row r="125">
          <cell r="HE125">
            <v>2166.7522800000002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-249696.05738076923</v>
          </cell>
        </row>
        <row r="25">
          <cell r="D25">
            <v>67369.59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90" zoomScaleSheetLayoutView="100" workbookViewId="0">
      <selection activeCell="E79" sqref="E1:L1048576"/>
    </sheetView>
  </sheetViews>
  <sheetFormatPr defaultRowHeight="15.75" x14ac:dyDescent="0.25"/>
  <cols>
    <col min="1" max="1" width="11.28515625" style="11" customWidth="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12" width="9.140625" style="14" hidden="1" customWidth="1"/>
    <col min="13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17" t="s">
        <v>225</v>
      </c>
      <c r="B2" s="17"/>
      <c r="C2" s="17"/>
      <c r="D2" s="17"/>
      <c r="E2" s="14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226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227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228</v>
      </c>
    </row>
    <row r="8" spans="1:22" ht="42.75" customHeight="1" x14ac:dyDescent="0.25">
      <c r="A8" s="18" t="s">
        <v>12</v>
      </c>
      <c r="B8" s="18"/>
      <c r="C8" s="18"/>
      <c r="D8" s="18"/>
    </row>
    <row r="9" spans="1:22" x14ac:dyDescent="0.25">
      <c r="A9" s="6" t="s">
        <v>13</v>
      </c>
      <c r="B9" s="1" t="s">
        <v>14</v>
      </c>
      <c r="C9" s="1" t="s">
        <v>15</v>
      </c>
      <c r="D9" s="10">
        <f>[3]Лист1!$D$23</f>
        <v>0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[3]Лист1!$D$24</f>
        <v>-249696.05738076923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[3]Лист1!$D$25</f>
        <v>67369.59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63277.936344198228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'[1]ГУК 2020'!$HE$124+'[1]ГУК 2021'!$HE$124</f>
        <v>29715.577823482308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'[1]ГУК 2020'!$HE$123+'[1]ГУК 2021'!$HE$123</f>
        <v>26796.024500731917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'[1]ГУК 2020'!$HE$125+'[1]ГУК 2021'!$HE$125</f>
        <v>6766.3340199840004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53239.246344198225</v>
      </c>
      <c r="E16" s="14">
        <v>53239.25</v>
      </c>
      <c r="F16" s="9">
        <f>D16-E16</f>
        <v>-3.6558017745846882E-3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D12-D25+D97+D113</f>
        <v>53239.246344198225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-196456.81103657099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D22-D92</f>
        <v>-259734.75620076922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65112.82</v>
      </c>
      <c r="E25" s="9">
        <f>D25+F16</f>
        <v>65112.816344198225</v>
      </c>
      <c r="F25" s="9"/>
    </row>
    <row r="26" spans="1:22" ht="35.25" customHeight="1" x14ac:dyDescent="0.25">
      <c r="A26" s="18" t="s">
        <v>48</v>
      </c>
      <c r="B26" s="18"/>
      <c r="C26" s="18"/>
      <c r="D26" s="18"/>
    </row>
    <row r="27" spans="1:22" s="5" customFormat="1" ht="24" customHeight="1" x14ac:dyDescent="0.25">
      <c r="A27" s="15" t="s">
        <v>1</v>
      </c>
      <c r="B27" s="3" t="s">
        <v>50</v>
      </c>
      <c r="C27" s="3" t="s">
        <v>127</v>
      </c>
      <c r="D27" s="19" t="s">
        <v>128</v>
      </c>
      <c r="E27" s="20" t="s">
        <v>235</v>
      </c>
      <c r="F27" s="20" t="s">
        <v>234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129</v>
      </c>
      <c r="B28" s="21" t="s">
        <v>130</v>
      </c>
      <c r="C28" s="1" t="s">
        <v>7</v>
      </c>
      <c r="D28" s="22" t="s">
        <v>7</v>
      </c>
      <c r="E28" s="20"/>
      <c r="F28" s="20"/>
    </row>
    <row r="29" spans="1:22" x14ac:dyDescent="0.25">
      <c r="A29" s="6" t="s">
        <v>49</v>
      </c>
      <c r="B29" s="23" t="s">
        <v>131</v>
      </c>
      <c r="C29" s="24" t="s">
        <v>132</v>
      </c>
      <c r="D29" s="25">
        <f>E29*E$2*4+F29*E$2*8</f>
        <v>170.42282780543997</v>
      </c>
      <c r="E29" s="26">
        <v>3.2484359999999997E-2</v>
      </c>
      <c r="F29" s="27">
        <v>3.4478899703999991E-2</v>
      </c>
    </row>
    <row r="30" spans="1:22" x14ac:dyDescent="0.25">
      <c r="A30" s="6" t="s">
        <v>56</v>
      </c>
      <c r="B30" s="23" t="s">
        <v>78</v>
      </c>
      <c r="C30" s="24" t="s">
        <v>132</v>
      </c>
      <c r="D30" s="25">
        <f t="shared" ref="D30:D53" si="0">E30*E$2*4+F30*E$2*8</f>
        <v>114.94043492736</v>
      </c>
      <c r="E30" s="26">
        <v>2.1908840000000002E-2</v>
      </c>
      <c r="F30" s="27">
        <v>2.3254042775999999E-2</v>
      </c>
    </row>
    <row r="31" spans="1:22" x14ac:dyDescent="0.25">
      <c r="A31" s="6" t="s">
        <v>63</v>
      </c>
      <c r="B31" s="23" t="s">
        <v>133</v>
      </c>
      <c r="C31" s="24" t="s">
        <v>132</v>
      </c>
      <c r="D31" s="25">
        <f t="shared" si="0"/>
        <v>476.5699009276799</v>
      </c>
      <c r="E31" s="26">
        <v>9.0839169999999997E-2</v>
      </c>
      <c r="F31" s="27">
        <v>9.6416695037999989E-2</v>
      </c>
    </row>
    <row r="32" spans="1:22" x14ac:dyDescent="0.25">
      <c r="A32" s="6" t="s">
        <v>119</v>
      </c>
      <c r="B32" s="23" t="s">
        <v>82</v>
      </c>
      <c r="C32" s="24" t="s">
        <v>132</v>
      </c>
      <c r="D32" s="25">
        <f t="shared" si="0"/>
        <v>3492.72927506832</v>
      </c>
      <c r="E32" s="26">
        <v>0.66575045500000007</v>
      </c>
      <c r="F32" s="27">
        <v>0.70662753293699998</v>
      </c>
    </row>
    <row r="33" spans="1:22" s="5" customFormat="1" x14ac:dyDescent="0.25">
      <c r="A33" s="6" t="s">
        <v>121</v>
      </c>
      <c r="B33" s="23" t="s">
        <v>134</v>
      </c>
      <c r="C33" s="24" t="s">
        <v>132</v>
      </c>
      <c r="D33" s="25">
        <f t="shared" si="0"/>
        <v>481.95911424863993</v>
      </c>
      <c r="E33" s="26">
        <v>9.1866409999999996E-2</v>
      </c>
      <c r="F33" s="27">
        <v>9.7507007573999979E-2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123</v>
      </c>
      <c r="B34" s="23" t="s">
        <v>80</v>
      </c>
      <c r="C34" s="24" t="s">
        <v>132</v>
      </c>
      <c r="D34" s="25">
        <f t="shared" si="0"/>
        <v>588.69977276039992</v>
      </c>
      <c r="E34" s="26">
        <v>0.11221228749999999</v>
      </c>
      <c r="F34" s="27">
        <v>0.11910212195249999</v>
      </c>
    </row>
    <row r="35" spans="1:22" x14ac:dyDescent="0.25">
      <c r="A35" s="6" t="s">
        <v>125</v>
      </c>
      <c r="B35" s="23" t="s">
        <v>81</v>
      </c>
      <c r="C35" s="24" t="s">
        <v>132</v>
      </c>
      <c r="D35" s="25">
        <f t="shared" si="0"/>
        <v>1028.0973539373599</v>
      </c>
      <c r="E35" s="26">
        <v>0.1959660275</v>
      </c>
      <c r="F35" s="27">
        <v>0.20799834158849997</v>
      </c>
    </row>
    <row r="36" spans="1:22" ht="31.5" x14ac:dyDescent="0.25">
      <c r="A36" s="6" t="s">
        <v>68</v>
      </c>
      <c r="B36" s="23" t="s">
        <v>135</v>
      </c>
      <c r="C36" s="24" t="s">
        <v>132</v>
      </c>
      <c r="D36" s="25">
        <f t="shared" si="0"/>
        <v>115.04534789159999</v>
      </c>
      <c r="E36" s="26">
        <v>2.1928837499999999E-2</v>
      </c>
      <c r="F36" s="27">
        <v>2.3275268122499998E-2</v>
      </c>
    </row>
    <row r="37" spans="1:22" x14ac:dyDescent="0.25">
      <c r="A37" s="6" t="s">
        <v>69</v>
      </c>
      <c r="B37" s="23" t="s">
        <v>136</v>
      </c>
      <c r="C37" s="24" t="s">
        <v>132</v>
      </c>
      <c r="D37" s="25">
        <f t="shared" si="0"/>
        <v>792.91009678607998</v>
      </c>
      <c r="E37" s="26">
        <v>0.15113689499999999</v>
      </c>
      <c r="F37" s="27">
        <v>0.16041670035299999</v>
      </c>
    </row>
    <row r="38" spans="1:22" x14ac:dyDescent="0.25">
      <c r="A38" s="6" t="s">
        <v>126</v>
      </c>
      <c r="B38" s="23" t="s">
        <v>137</v>
      </c>
      <c r="C38" s="24" t="s">
        <v>132</v>
      </c>
      <c r="D38" s="25">
        <f t="shared" si="0"/>
        <v>2091.8375070415204</v>
      </c>
      <c r="E38" s="26">
        <v>0.39872594250000004</v>
      </c>
      <c r="F38" s="27">
        <v>0.42320771536950003</v>
      </c>
    </row>
    <row r="39" spans="1:22" ht="31.5" x14ac:dyDescent="0.25">
      <c r="A39" s="6" t="s">
        <v>138</v>
      </c>
      <c r="B39" s="23" t="s">
        <v>139</v>
      </c>
      <c r="C39" s="24" t="s">
        <v>132</v>
      </c>
      <c r="D39" s="25">
        <f t="shared" si="0"/>
        <v>24.560677102079996</v>
      </c>
      <c r="E39" s="26">
        <v>4.6815199999999998E-3</v>
      </c>
      <c r="F39" s="27">
        <v>4.9689653279999992E-3</v>
      </c>
    </row>
    <row r="40" spans="1:22" ht="31.5" x14ac:dyDescent="0.25">
      <c r="A40" s="6" t="s">
        <v>140</v>
      </c>
      <c r="B40" s="23" t="s">
        <v>141</v>
      </c>
      <c r="C40" s="24" t="s">
        <v>132</v>
      </c>
      <c r="D40" s="25">
        <f t="shared" si="0"/>
        <v>254.36976440231996</v>
      </c>
      <c r="E40" s="26">
        <v>4.8485517499999999E-2</v>
      </c>
      <c r="F40" s="27">
        <v>5.1462528274499993E-2</v>
      </c>
    </row>
    <row r="41" spans="1:22" ht="31.5" x14ac:dyDescent="0.25">
      <c r="A41" s="6" t="s">
        <v>142</v>
      </c>
      <c r="B41" s="23" t="s">
        <v>143</v>
      </c>
      <c r="C41" s="24" t="s">
        <v>132</v>
      </c>
      <c r="D41" s="25">
        <f t="shared" si="0"/>
        <v>532.30629361391993</v>
      </c>
      <c r="E41" s="26">
        <v>0.101463105</v>
      </c>
      <c r="F41" s="27">
        <v>0.10769293964699998</v>
      </c>
    </row>
    <row r="42" spans="1:22" x14ac:dyDescent="0.25">
      <c r="A42" s="6" t="s">
        <v>144</v>
      </c>
      <c r="B42" s="23" t="s">
        <v>145</v>
      </c>
      <c r="C42" s="24" t="s">
        <v>132</v>
      </c>
      <c r="D42" s="25">
        <f t="shared" si="0"/>
        <v>963.91270676231989</v>
      </c>
      <c r="E42" s="26">
        <v>0.1837317675</v>
      </c>
      <c r="F42" s="27">
        <v>0.19501289802449998</v>
      </c>
    </row>
    <row r="43" spans="1:22" x14ac:dyDescent="0.25">
      <c r="A43" s="6" t="s">
        <v>146</v>
      </c>
      <c r="B43" s="23" t="s">
        <v>147</v>
      </c>
      <c r="C43" s="24" t="s">
        <v>132</v>
      </c>
      <c r="D43" s="25">
        <f t="shared" si="0"/>
        <v>2092.8866366839197</v>
      </c>
      <c r="E43" s="26">
        <v>0.3989259175</v>
      </c>
      <c r="F43" s="27">
        <v>0.42341996883449995</v>
      </c>
    </row>
    <row r="44" spans="1:22" x14ac:dyDescent="0.25">
      <c r="A44" s="6" t="s">
        <v>148</v>
      </c>
      <c r="B44" s="23" t="s">
        <v>151</v>
      </c>
      <c r="C44" s="24" t="s">
        <v>132</v>
      </c>
      <c r="D44" s="25">
        <f t="shared" si="0"/>
        <v>398.52017726807998</v>
      </c>
      <c r="E44" s="26">
        <v>7.59620825E-2</v>
      </c>
      <c r="F44" s="27">
        <v>8.0626154365499997E-2</v>
      </c>
    </row>
    <row r="45" spans="1:22" x14ac:dyDescent="0.25">
      <c r="A45" s="6" t="s">
        <v>149</v>
      </c>
      <c r="B45" s="23" t="s">
        <v>79</v>
      </c>
      <c r="C45" s="24" t="s">
        <v>132</v>
      </c>
      <c r="D45" s="25">
        <f t="shared" si="0"/>
        <v>3831.5042800691999</v>
      </c>
      <c r="E45" s="26">
        <v>0.73032448750000001</v>
      </c>
      <c r="F45" s="27">
        <v>0.77516641103249995</v>
      </c>
    </row>
    <row r="46" spans="1:22" ht="31.5" x14ac:dyDescent="0.25">
      <c r="A46" s="6" t="s">
        <v>150</v>
      </c>
      <c r="B46" s="23" t="s">
        <v>154</v>
      </c>
      <c r="C46" s="24" t="s">
        <v>132</v>
      </c>
      <c r="D46" s="25">
        <f t="shared" si="0"/>
        <v>398.56435114775996</v>
      </c>
      <c r="E46" s="26">
        <v>7.5970502499999995E-2</v>
      </c>
      <c r="F46" s="27">
        <v>8.0635091353499985E-2</v>
      </c>
    </row>
    <row r="47" spans="1:22" ht="31.5" x14ac:dyDescent="0.25">
      <c r="A47" s="6" t="s">
        <v>152</v>
      </c>
      <c r="B47" s="23" t="s">
        <v>229</v>
      </c>
      <c r="C47" s="24" t="s">
        <v>132</v>
      </c>
      <c r="D47" s="25">
        <f t="shared" si="0"/>
        <v>867.59156212007997</v>
      </c>
      <c r="E47" s="26">
        <v>0.1653719575</v>
      </c>
      <c r="F47" s="27">
        <v>0.17552579569049997</v>
      </c>
    </row>
    <row r="48" spans="1:22" ht="31.5" x14ac:dyDescent="0.25">
      <c r="A48" s="6" t="s">
        <v>153</v>
      </c>
      <c r="B48" s="23" t="s">
        <v>156</v>
      </c>
      <c r="C48" s="24" t="s">
        <v>132</v>
      </c>
      <c r="D48" s="25">
        <f t="shared" si="0"/>
        <v>316.96415190888001</v>
      </c>
      <c r="E48" s="26">
        <v>6.0416657500000005E-2</v>
      </c>
      <c r="F48" s="27">
        <v>6.4126240270499998E-2</v>
      </c>
    </row>
    <row r="49" spans="1:22" ht="31.5" x14ac:dyDescent="0.25">
      <c r="A49" s="6" t="s">
        <v>155</v>
      </c>
      <c r="B49" s="23" t="s">
        <v>158</v>
      </c>
      <c r="C49" s="24" t="s">
        <v>132</v>
      </c>
      <c r="D49" s="25">
        <f t="shared" si="0"/>
        <v>613.4813192608799</v>
      </c>
      <c r="E49" s="26">
        <v>0.11693590749999999</v>
      </c>
      <c r="F49" s="27">
        <v>0.12411577222049998</v>
      </c>
    </row>
    <row r="50" spans="1:22" x14ac:dyDescent="0.25">
      <c r="A50" s="6" t="s">
        <v>157</v>
      </c>
      <c r="B50" s="23" t="s">
        <v>162</v>
      </c>
      <c r="C50" s="24" t="s">
        <v>132</v>
      </c>
      <c r="D50" s="25">
        <f t="shared" si="0"/>
        <v>124.71942754151999</v>
      </c>
      <c r="E50" s="26">
        <v>2.3772817499999998E-2</v>
      </c>
      <c r="F50" s="27">
        <v>2.5232468494499994E-2</v>
      </c>
    </row>
    <row r="51" spans="1:22" ht="31.5" x14ac:dyDescent="0.25">
      <c r="A51" s="6" t="s">
        <v>159</v>
      </c>
      <c r="B51" s="23" t="s">
        <v>163</v>
      </c>
      <c r="C51" s="24" t="s">
        <v>132</v>
      </c>
      <c r="D51" s="25">
        <f t="shared" si="0"/>
        <v>1593.6113616007196</v>
      </c>
      <c r="E51" s="26">
        <v>0.30375886749999997</v>
      </c>
      <c r="F51" s="27">
        <v>0.32240966196449994</v>
      </c>
    </row>
    <row r="52" spans="1:22" x14ac:dyDescent="0.25">
      <c r="A52" s="6" t="s">
        <v>160</v>
      </c>
      <c r="B52" s="23" t="s">
        <v>164</v>
      </c>
      <c r="C52" s="24" t="s">
        <v>165</v>
      </c>
      <c r="D52" s="25">
        <f t="shared" si="0"/>
        <v>3240.2700309621596</v>
      </c>
      <c r="E52" s="26">
        <v>0.61762910250000003</v>
      </c>
      <c r="F52" s="27">
        <v>0.65555152939349992</v>
      </c>
    </row>
    <row r="53" spans="1:22" x14ac:dyDescent="0.25">
      <c r="A53" s="6" t="s">
        <v>161</v>
      </c>
      <c r="B53" s="23" t="s">
        <v>230</v>
      </c>
      <c r="C53" s="24" t="s">
        <v>58</v>
      </c>
      <c r="D53" s="25">
        <f t="shared" si="0"/>
        <v>1931.2930630795197</v>
      </c>
      <c r="E53" s="26">
        <v>0.36812450499999999</v>
      </c>
      <c r="F53" s="27">
        <v>0.39072734960699995</v>
      </c>
    </row>
    <row r="54" spans="1:22" x14ac:dyDescent="0.25">
      <c r="A54" s="15" t="s">
        <v>166</v>
      </c>
      <c r="B54" s="28" t="s">
        <v>167</v>
      </c>
      <c r="C54" s="1" t="s">
        <v>7</v>
      </c>
      <c r="D54" s="22" t="s">
        <v>7</v>
      </c>
      <c r="E54" s="26"/>
      <c r="F54" s="27"/>
    </row>
    <row r="55" spans="1:22" ht="31.5" x14ac:dyDescent="0.25">
      <c r="A55" s="6" t="s">
        <v>168</v>
      </c>
      <c r="B55" s="23" t="s">
        <v>169</v>
      </c>
      <c r="C55" s="1" t="s">
        <v>7</v>
      </c>
      <c r="D55" s="22" t="s">
        <v>7</v>
      </c>
      <c r="E55" s="26"/>
      <c r="F55" s="27"/>
    </row>
    <row r="56" spans="1:22" s="5" customFormat="1" ht="33" customHeight="1" x14ac:dyDescent="0.25">
      <c r="A56" s="6" t="s">
        <v>170</v>
      </c>
      <c r="B56" s="23" t="s">
        <v>73</v>
      </c>
      <c r="C56" s="29" t="s">
        <v>171</v>
      </c>
      <c r="D56" s="25">
        <f t="shared" ref="D56:D63" si="1">E56*E$2*4+F56*E$2*8</f>
        <v>877.95585863999986</v>
      </c>
      <c r="E56" s="26">
        <v>0.16734750000000001</v>
      </c>
      <c r="F56" s="27">
        <v>0.17762263649999999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31.5" x14ac:dyDescent="0.25">
      <c r="A57" s="6" t="s">
        <v>172</v>
      </c>
      <c r="B57" s="23" t="s">
        <v>173</v>
      </c>
      <c r="C57" s="29" t="s">
        <v>75</v>
      </c>
      <c r="D57" s="25">
        <f t="shared" si="1"/>
        <v>1662.0422229599999</v>
      </c>
      <c r="E57" s="26">
        <v>0.31680249999999999</v>
      </c>
      <c r="F57" s="27">
        <v>0.33625417349999998</v>
      </c>
    </row>
    <row r="58" spans="1:22" x14ac:dyDescent="0.25">
      <c r="A58" s="6" t="s">
        <v>174</v>
      </c>
      <c r="B58" s="23" t="s">
        <v>175</v>
      </c>
      <c r="C58" s="29" t="s">
        <v>60</v>
      </c>
      <c r="D58" s="25">
        <f t="shared" si="1"/>
        <v>425.17359191999992</v>
      </c>
      <c r="E58" s="26">
        <v>8.1042500000000003E-2</v>
      </c>
      <c r="F58" s="27">
        <v>8.6018509499999993E-2</v>
      </c>
    </row>
    <row r="59" spans="1:22" x14ac:dyDescent="0.25">
      <c r="A59" s="6" t="s">
        <v>176</v>
      </c>
      <c r="B59" s="23" t="s">
        <v>76</v>
      </c>
      <c r="C59" s="29" t="s">
        <v>60</v>
      </c>
      <c r="D59" s="25">
        <f t="shared" si="1"/>
        <v>872.43412367999986</v>
      </c>
      <c r="E59" s="26">
        <v>0.166295</v>
      </c>
      <c r="F59" s="27">
        <v>0.17650551299999998</v>
      </c>
    </row>
    <row r="60" spans="1:22" x14ac:dyDescent="0.25">
      <c r="A60" s="6" t="s">
        <v>177</v>
      </c>
      <c r="B60" s="23" t="s">
        <v>117</v>
      </c>
      <c r="C60" s="29" t="s">
        <v>132</v>
      </c>
      <c r="D60" s="25">
        <f t="shared" si="1"/>
        <v>226.39113335999997</v>
      </c>
      <c r="E60" s="26">
        <v>4.3152500000000003E-2</v>
      </c>
      <c r="F60" s="27">
        <v>4.5802063499999997E-2</v>
      </c>
    </row>
    <row r="61" spans="1:22" ht="31.5" x14ac:dyDescent="0.25">
      <c r="A61" s="6" t="s">
        <v>178</v>
      </c>
      <c r="B61" s="23" t="s">
        <v>179</v>
      </c>
      <c r="C61" s="29" t="s">
        <v>132</v>
      </c>
      <c r="D61" s="25">
        <f t="shared" si="1"/>
        <v>1192.6947513599998</v>
      </c>
      <c r="E61" s="26">
        <v>0.22733999999999999</v>
      </c>
      <c r="F61" s="27">
        <v>0.24129867599999996</v>
      </c>
    </row>
    <row r="62" spans="1:22" ht="30" customHeight="1" x14ac:dyDescent="0.25">
      <c r="A62" s="6" t="s">
        <v>180</v>
      </c>
      <c r="B62" s="23" t="s">
        <v>181</v>
      </c>
      <c r="C62" s="29" t="s">
        <v>74</v>
      </c>
      <c r="D62" s="25">
        <f t="shared" si="1"/>
        <v>242.95633823999998</v>
      </c>
      <c r="E62" s="26">
        <v>4.6309999999999997E-2</v>
      </c>
      <c r="F62" s="27">
        <v>4.9153433999999989E-2</v>
      </c>
    </row>
    <row r="63" spans="1:22" x14ac:dyDescent="0.25">
      <c r="A63" s="6" t="s">
        <v>182</v>
      </c>
      <c r="B63" s="23" t="s">
        <v>183</v>
      </c>
      <c r="C63" s="29" t="s">
        <v>70</v>
      </c>
      <c r="D63" s="25">
        <f t="shared" si="1"/>
        <v>187.73898864</v>
      </c>
      <c r="E63" s="26">
        <v>3.5785000000000004E-2</v>
      </c>
      <c r="F63" s="27">
        <v>3.7982199000000001E-2</v>
      </c>
    </row>
    <row r="64" spans="1:22" ht="31.5" x14ac:dyDescent="0.25">
      <c r="A64" s="6" t="s">
        <v>57</v>
      </c>
      <c r="B64" s="23" t="s">
        <v>184</v>
      </c>
      <c r="C64" s="1" t="s">
        <v>7</v>
      </c>
      <c r="D64" s="22" t="s">
        <v>7</v>
      </c>
      <c r="E64" s="26"/>
      <c r="F64" s="27"/>
    </row>
    <row r="65" spans="1:22" x14ac:dyDescent="0.25">
      <c r="A65" s="6" t="s">
        <v>185</v>
      </c>
      <c r="B65" s="23" t="s">
        <v>186</v>
      </c>
      <c r="C65" s="29" t="s">
        <v>75</v>
      </c>
      <c r="D65" s="25">
        <f t="shared" ref="D65:D70" si="2">E65*E$2*4+F65*E$2*8</f>
        <v>1479.8249692799998</v>
      </c>
      <c r="E65" s="26">
        <v>0.28206999999999999</v>
      </c>
      <c r="F65" s="27">
        <v>0.29938909799999996</v>
      </c>
    </row>
    <row r="66" spans="1:22" x14ac:dyDescent="0.25">
      <c r="A66" s="6" t="s">
        <v>187</v>
      </c>
      <c r="B66" s="23" t="s">
        <v>188</v>
      </c>
      <c r="C66" s="29" t="s">
        <v>75</v>
      </c>
      <c r="D66" s="25">
        <f t="shared" si="2"/>
        <v>3544.9538443199999</v>
      </c>
      <c r="E66" s="26">
        <v>0.675705</v>
      </c>
      <c r="F66" s="27">
        <v>0.71719328699999996</v>
      </c>
    </row>
    <row r="67" spans="1:22" x14ac:dyDescent="0.25">
      <c r="A67" s="6" t="s">
        <v>189</v>
      </c>
      <c r="B67" s="23" t="s">
        <v>77</v>
      </c>
      <c r="C67" s="29" t="s">
        <v>190</v>
      </c>
      <c r="D67" s="25">
        <f t="shared" si="2"/>
        <v>314.73889272000002</v>
      </c>
      <c r="E67" s="26">
        <v>5.9992500000000004E-2</v>
      </c>
      <c r="F67" s="27">
        <v>6.3676039500000003E-2</v>
      </c>
    </row>
    <row r="68" spans="1:22" s="5" customFormat="1" x14ac:dyDescent="0.25">
      <c r="A68" s="6" t="s">
        <v>191</v>
      </c>
      <c r="B68" s="23" t="s">
        <v>192</v>
      </c>
      <c r="C68" s="29" t="s">
        <v>74</v>
      </c>
      <c r="D68" s="25">
        <f t="shared" si="2"/>
        <v>132.52163904000003</v>
      </c>
      <c r="E68" s="26">
        <v>2.5260000000000001E-2</v>
      </c>
      <c r="F68" s="27">
        <v>2.6810964E-2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6" t="s">
        <v>193</v>
      </c>
      <c r="B69" s="23" t="s">
        <v>194</v>
      </c>
      <c r="C69" s="29" t="s">
        <v>59</v>
      </c>
      <c r="D69" s="25">
        <f t="shared" si="2"/>
        <v>1568.1727286399996</v>
      </c>
      <c r="E69" s="26">
        <v>0.29890999999999995</v>
      </c>
      <c r="F69" s="27">
        <v>0.31726307399999992</v>
      </c>
    </row>
    <row r="70" spans="1:22" x14ac:dyDescent="0.25">
      <c r="A70" s="6" t="s">
        <v>195</v>
      </c>
      <c r="B70" s="23" t="s">
        <v>196</v>
      </c>
      <c r="C70" s="29" t="s">
        <v>75</v>
      </c>
      <c r="D70" s="25">
        <f t="shared" si="2"/>
        <v>66.260819520000013</v>
      </c>
      <c r="E70" s="26">
        <v>1.2630000000000001E-2</v>
      </c>
      <c r="F70" s="27">
        <v>1.3405482E-2</v>
      </c>
    </row>
    <row r="71" spans="1:22" x14ac:dyDescent="0.25">
      <c r="A71" s="15" t="s">
        <v>197</v>
      </c>
      <c r="B71" s="28" t="s">
        <v>198</v>
      </c>
      <c r="C71" s="1" t="s">
        <v>7</v>
      </c>
      <c r="D71" s="22" t="s">
        <v>7</v>
      </c>
      <c r="E71" s="26"/>
      <c r="F71" s="27"/>
    </row>
    <row r="72" spans="1:22" x14ac:dyDescent="0.25">
      <c r="A72" s="6" t="s">
        <v>51</v>
      </c>
      <c r="B72" s="37" t="s">
        <v>72</v>
      </c>
      <c r="C72" s="1" t="s">
        <v>232</v>
      </c>
      <c r="D72" s="25">
        <f t="shared" ref="D72:D73" si="3">E72*E$2*4+F72*E$2*8</f>
        <v>920.81556539951998</v>
      </c>
      <c r="E72" s="26">
        <v>0.175517005</v>
      </c>
      <c r="F72" s="27">
        <v>0.18629374910699997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x14ac:dyDescent="0.25">
      <c r="A73" s="6" t="s">
        <v>231</v>
      </c>
      <c r="B73" s="30" t="s">
        <v>71</v>
      </c>
      <c r="C73" s="24" t="s">
        <v>132</v>
      </c>
      <c r="D73" s="25">
        <f t="shared" si="3"/>
        <v>164.29922373479999</v>
      </c>
      <c r="E73" s="26">
        <v>3.1317137500000002E-2</v>
      </c>
      <c r="F73" s="27">
        <v>3.32400097425E-2</v>
      </c>
    </row>
    <row r="74" spans="1:22" ht="31.5" x14ac:dyDescent="0.25">
      <c r="A74" s="15" t="s">
        <v>199</v>
      </c>
      <c r="B74" s="28" t="s">
        <v>200</v>
      </c>
      <c r="C74" s="1" t="s">
        <v>7</v>
      </c>
      <c r="D74" s="22" t="s">
        <v>7</v>
      </c>
      <c r="E74" s="31"/>
      <c r="F74" s="32"/>
    </row>
    <row r="75" spans="1:22" s="5" customFormat="1" ht="31.5" x14ac:dyDescent="0.25">
      <c r="A75" s="6" t="s">
        <v>52</v>
      </c>
      <c r="B75" s="33" t="s">
        <v>201</v>
      </c>
      <c r="C75" s="34" t="s">
        <v>202</v>
      </c>
      <c r="D75" s="25">
        <f t="shared" ref="D75:D77" si="4">E75*E$2*4+F75*E$2*8</f>
        <v>139.35754692047999</v>
      </c>
      <c r="E75" s="31">
        <v>2.6562994999999999E-2</v>
      </c>
      <c r="F75" s="32">
        <v>2.8193962892999996E-2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5" customFormat="1" ht="31.5" x14ac:dyDescent="0.25">
      <c r="A76" s="6" t="s">
        <v>203</v>
      </c>
      <c r="B76" s="33" t="s">
        <v>233</v>
      </c>
      <c r="C76" s="34" t="s">
        <v>232</v>
      </c>
      <c r="D76" s="25">
        <f t="shared" si="4"/>
        <v>371.62380627791998</v>
      </c>
      <c r="E76" s="31">
        <v>7.0835355000000003E-2</v>
      </c>
      <c r="F76" s="32">
        <v>7.5184645797000002E-2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6" t="s">
        <v>64</v>
      </c>
      <c r="B77" s="33" t="s">
        <v>204</v>
      </c>
      <c r="C77" s="29" t="s">
        <v>132</v>
      </c>
      <c r="D77" s="25">
        <f t="shared" si="4"/>
        <v>344.17526179175991</v>
      </c>
      <c r="E77" s="31">
        <v>6.560337749999999E-2</v>
      </c>
      <c r="F77" s="32">
        <v>6.9631424878499978E-2</v>
      </c>
    </row>
    <row r="78" spans="1:22" x14ac:dyDescent="0.25">
      <c r="A78" s="15" t="s">
        <v>205</v>
      </c>
      <c r="B78" s="35" t="s">
        <v>206</v>
      </c>
      <c r="C78" s="29"/>
      <c r="D78" s="22" t="s">
        <v>7</v>
      </c>
      <c r="E78" s="31"/>
      <c r="F78" s="32"/>
    </row>
    <row r="79" spans="1:22" ht="31.5" x14ac:dyDescent="0.25">
      <c r="A79" s="6" t="s">
        <v>54</v>
      </c>
      <c r="B79" s="33" t="s">
        <v>207</v>
      </c>
      <c r="C79" s="29" t="s">
        <v>61</v>
      </c>
      <c r="D79" s="25">
        <f t="shared" ref="D79:D83" si="5">E79*E$2*4+F79*E$2*8</f>
        <v>3925.4013830639997</v>
      </c>
      <c r="E79" s="26">
        <v>0.74822224999999998</v>
      </c>
      <c r="F79" s="27">
        <v>0.79416309614999991</v>
      </c>
    </row>
    <row r="80" spans="1:22" ht="31.5" x14ac:dyDescent="0.25">
      <c r="A80" s="6" t="s">
        <v>208</v>
      </c>
      <c r="B80" s="33" t="s">
        <v>209</v>
      </c>
      <c r="C80" s="29" t="s">
        <v>60</v>
      </c>
      <c r="D80" s="25">
        <f t="shared" si="5"/>
        <v>1567.6205551439998</v>
      </c>
      <c r="E80" s="26">
        <v>0.29880475000000001</v>
      </c>
      <c r="F80" s="27">
        <v>0.31715136164999996</v>
      </c>
    </row>
    <row r="81" spans="1:22" x14ac:dyDescent="0.25">
      <c r="A81" s="6" t="s">
        <v>65</v>
      </c>
      <c r="B81" s="33" t="s">
        <v>210</v>
      </c>
      <c r="C81" s="29" t="s">
        <v>58</v>
      </c>
      <c r="D81" s="25">
        <f t="shared" si="5"/>
        <v>298.17368783999996</v>
      </c>
      <c r="E81" s="26">
        <v>5.6834999999999997E-2</v>
      </c>
      <c r="F81" s="27">
        <v>6.032466899999999E-2</v>
      </c>
    </row>
    <row r="82" spans="1:22" s="5" customFormat="1" x14ac:dyDescent="0.25">
      <c r="A82" s="6" t="s">
        <v>120</v>
      </c>
      <c r="B82" s="33" t="s">
        <v>211</v>
      </c>
      <c r="C82" s="29" t="s">
        <v>59</v>
      </c>
      <c r="D82" s="25">
        <f t="shared" si="5"/>
        <v>142.46076196799999</v>
      </c>
      <c r="E82" s="26">
        <v>2.7154499999999998E-2</v>
      </c>
      <c r="F82" s="27">
        <v>2.8821786299999996E-2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 t="s">
        <v>122</v>
      </c>
      <c r="B83" s="33" t="s">
        <v>212</v>
      </c>
      <c r="C83" s="29" t="s">
        <v>62</v>
      </c>
      <c r="D83" s="25">
        <f t="shared" si="5"/>
        <v>59.634737567999991</v>
      </c>
      <c r="E83" s="26">
        <v>1.1367E-2</v>
      </c>
      <c r="F83" s="27">
        <v>1.2064933799999998E-2</v>
      </c>
    </row>
    <row r="84" spans="1:22" x14ac:dyDescent="0.25">
      <c r="A84" s="6" t="s">
        <v>124</v>
      </c>
      <c r="B84" s="33" t="s">
        <v>213</v>
      </c>
      <c r="C84" s="29"/>
      <c r="D84" s="22" t="s">
        <v>7</v>
      </c>
      <c r="E84" s="26"/>
      <c r="F84" s="27"/>
    </row>
    <row r="85" spans="1:22" x14ac:dyDescent="0.25">
      <c r="A85" s="6" t="s">
        <v>214</v>
      </c>
      <c r="B85" s="33" t="s">
        <v>215</v>
      </c>
      <c r="C85" s="29" t="s">
        <v>62</v>
      </c>
      <c r="D85" s="25">
        <f t="shared" ref="D85:D87" si="6">E85*E$2*4+F85*E$2*8</f>
        <v>18.221725367999998</v>
      </c>
      <c r="E85" s="26">
        <v>3.4732499999999998E-3</v>
      </c>
      <c r="F85" s="27">
        <v>3.6865075499999994E-3</v>
      </c>
    </row>
    <row r="86" spans="1:22" x14ac:dyDescent="0.25">
      <c r="A86" s="6" t="s">
        <v>216</v>
      </c>
      <c r="B86" s="33" t="s">
        <v>217</v>
      </c>
      <c r="C86" s="29" t="s">
        <v>62</v>
      </c>
      <c r="D86" s="25">
        <f t="shared" si="6"/>
        <v>15.460857888</v>
      </c>
      <c r="E86" s="26">
        <v>2.947E-3</v>
      </c>
      <c r="F86" s="27">
        <v>3.1279457999999999E-3</v>
      </c>
    </row>
    <row r="87" spans="1:22" x14ac:dyDescent="0.25">
      <c r="A87" s="6" t="s">
        <v>218</v>
      </c>
      <c r="B87" s="33" t="s">
        <v>219</v>
      </c>
      <c r="C87" s="29" t="s">
        <v>62</v>
      </c>
      <c r="D87" s="25">
        <f t="shared" si="6"/>
        <v>0.55217349599999999</v>
      </c>
      <c r="E87" s="26">
        <v>1.0525000000000001E-4</v>
      </c>
      <c r="F87" s="27">
        <v>1.1171235E-4</v>
      </c>
    </row>
    <row r="88" spans="1:22" x14ac:dyDescent="0.25">
      <c r="A88" s="15" t="s">
        <v>220</v>
      </c>
      <c r="B88" s="28" t="s">
        <v>221</v>
      </c>
      <c r="C88" s="1" t="s">
        <v>7</v>
      </c>
      <c r="D88" s="22" t="s">
        <v>7</v>
      </c>
      <c r="E88" s="26"/>
      <c r="F88" s="27"/>
    </row>
    <row r="89" spans="1:22" x14ac:dyDescent="0.25">
      <c r="A89" s="6" t="s">
        <v>55</v>
      </c>
      <c r="B89" s="30" t="s">
        <v>222</v>
      </c>
      <c r="C89" s="24" t="s">
        <v>53</v>
      </c>
      <c r="D89" s="25">
        <f t="shared" ref="D89:D91" si="7">E89*E$2*4+F89*E$2*8</f>
        <v>4886.7354395999992</v>
      </c>
      <c r="E89" s="31">
        <v>0.93146249999999997</v>
      </c>
      <c r="F89" s="32">
        <v>0.98865429749999989</v>
      </c>
    </row>
    <row r="90" spans="1:22" x14ac:dyDescent="0.25">
      <c r="A90" s="6" t="s">
        <v>223</v>
      </c>
      <c r="B90" s="30" t="s">
        <v>67</v>
      </c>
      <c r="C90" s="1"/>
      <c r="D90" s="25">
        <f t="shared" si="7"/>
        <v>6766.3340199840004</v>
      </c>
      <c r="E90" s="26">
        <v>1.2897335000000001</v>
      </c>
      <c r="F90" s="27">
        <v>1.3689231368999999</v>
      </c>
    </row>
    <row r="91" spans="1:22" x14ac:dyDescent="0.25">
      <c r="A91" s="6" t="s">
        <v>66</v>
      </c>
      <c r="B91" s="30" t="s">
        <v>224</v>
      </c>
      <c r="C91" s="1"/>
      <c r="D91" s="25">
        <f t="shared" si="7"/>
        <v>4325.4510809159992</v>
      </c>
      <c r="E91" s="31">
        <v>0.82447587499999997</v>
      </c>
      <c r="F91" s="32">
        <v>0.87509869372499993</v>
      </c>
    </row>
    <row r="92" spans="1:22" x14ac:dyDescent="0.25">
      <c r="A92" s="6"/>
      <c r="B92" s="3" t="s">
        <v>83</v>
      </c>
      <c r="C92" s="1" t="s">
        <v>15</v>
      </c>
      <c r="D92" s="8">
        <f>SUM(D29:D53)+SUM(D56:D63)+SUM(D65:D70)+SUM(D72:D73)+SUM(D75:D77)+SUM(D79:D83)+SUM(D85:D87)+SUM(D89:D91)</f>
        <v>63277.94516419823</v>
      </c>
      <c r="E92" s="36">
        <f t="shared" ref="E92:F92" si="8">SUM(E29:E53)+SUM(E56:E63)+SUM(E65:E70)+SUM(E72:E73)+SUM(E75:E77)+SUM(E79:E83)+SUM(E85:E87)+SUM(E89:E91)</f>
        <v>12.061433185</v>
      </c>
      <c r="F92" s="36">
        <f t="shared" si="8"/>
        <v>12.802005182559</v>
      </c>
    </row>
    <row r="93" spans="1:22" x14ac:dyDescent="0.25">
      <c r="A93" s="18" t="s">
        <v>84</v>
      </c>
      <c r="B93" s="18"/>
      <c r="C93" s="18"/>
      <c r="D93" s="18"/>
    </row>
    <row r="94" spans="1:22" x14ac:dyDescent="0.25">
      <c r="A94" s="6" t="s">
        <v>85</v>
      </c>
      <c r="B94" s="1" t="s">
        <v>86</v>
      </c>
      <c r="C94" s="1" t="s">
        <v>87</v>
      </c>
      <c r="D94" s="1">
        <v>0</v>
      </c>
      <c r="E94" s="14" t="s">
        <v>118</v>
      </c>
    </row>
    <row r="95" spans="1:22" x14ac:dyDescent="0.25">
      <c r="A95" s="6" t="s">
        <v>88</v>
      </c>
      <c r="B95" s="1" t="s">
        <v>89</v>
      </c>
      <c r="C95" s="1" t="s">
        <v>87</v>
      </c>
      <c r="D95" s="1">
        <v>0</v>
      </c>
      <c r="E95" s="14" t="s">
        <v>118</v>
      </c>
    </row>
    <row r="96" spans="1:22" x14ac:dyDescent="0.25">
      <c r="A96" s="6" t="s">
        <v>90</v>
      </c>
      <c r="B96" s="1" t="s">
        <v>91</v>
      </c>
      <c r="C96" s="1" t="s">
        <v>87</v>
      </c>
      <c r="D96" s="1">
        <f>'[2]2018 непоср.'!$AC$48</f>
        <v>0</v>
      </c>
      <c r="E96" s="14" t="s">
        <v>118</v>
      </c>
    </row>
    <row r="97" spans="1:5" x14ac:dyDescent="0.25">
      <c r="A97" s="6" t="s">
        <v>92</v>
      </c>
      <c r="B97" s="1" t="s">
        <v>93</v>
      </c>
      <c r="C97" s="1" t="s">
        <v>15</v>
      </c>
      <c r="D97" s="1">
        <v>-13325.87</v>
      </c>
      <c r="E97" s="14" t="s">
        <v>118</v>
      </c>
    </row>
    <row r="98" spans="1:5" x14ac:dyDescent="0.25">
      <c r="A98" s="18" t="s">
        <v>94</v>
      </c>
      <c r="B98" s="18"/>
      <c r="C98" s="18"/>
      <c r="D98" s="18"/>
    </row>
    <row r="99" spans="1:5" ht="31.5" x14ac:dyDescent="0.25">
      <c r="A99" s="6" t="s">
        <v>95</v>
      </c>
      <c r="B99" s="1" t="s">
        <v>14</v>
      </c>
      <c r="C99" s="1" t="s">
        <v>15</v>
      </c>
      <c r="D99" s="1">
        <v>0</v>
      </c>
      <c r="E99" s="14" t="s">
        <v>96</v>
      </c>
    </row>
    <row r="100" spans="1:5" ht="31.5" x14ac:dyDescent="0.25">
      <c r="A100" s="6" t="s">
        <v>97</v>
      </c>
      <c r="B100" s="1" t="s">
        <v>17</v>
      </c>
      <c r="C100" s="1" t="s">
        <v>15</v>
      </c>
      <c r="D100" s="1">
        <v>0</v>
      </c>
      <c r="E100" s="14" t="s">
        <v>96</v>
      </c>
    </row>
    <row r="101" spans="1:5" ht="31.5" x14ac:dyDescent="0.25">
      <c r="A101" s="6" t="s">
        <v>98</v>
      </c>
      <c r="B101" s="1" t="s">
        <v>19</v>
      </c>
      <c r="C101" s="1" t="s">
        <v>15</v>
      </c>
      <c r="D101" s="1">
        <v>0</v>
      </c>
      <c r="E101" s="14" t="s">
        <v>96</v>
      </c>
    </row>
    <row r="102" spans="1:5" ht="31.5" x14ac:dyDescent="0.25">
      <c r="A102" s="6" t="s">
        <v>99</v>
      </c>
      <c r="B102" s="1" t="s">
        <v>43</v>
      </c>
      <c r="C102" s="1" t="s">
        <v>15</v>
      </c>
      <c r="D102" s="1">
        <v>0</v>
      </c>
      <c r="E102" s="14" t="s">
        <v>96</v>
      </c>
    </row>
    <row r="103" spans="1:5" ht="31.5" x14ac:dyDescent="0.25">
      <c r="A103" s="6" t="s">
        <v>100</v>
      </c>
      <c r="B103" s="1" t="s">
        <v>101</v>
      </c>
      <c r="C103" s="1" t="s">
        <v>15</v>
      </c>
      <c r="D103" s="1">
        <v>0</v>
      </c>
      <c r="E103" s="14" t="s">
        <v>96</v>
      </c>
    </row>
    <row r="104" spans="1:5" ht="31.5" x14ac:dyDescent="0.25">
      <c r="A104" s="6" t="s">
        <v>102</v>
      </c>
      <c r="B104" s="1" t="s">
        <v>47</v>
      </c>
      <c r="C104" s="1" t="s">
        <v>15</v>
      </c>
      <c r="D104" s="1">
        <v>0</v>
      </c>
      <c r="E104" s="14" t="s">
        <v>96</v>
      </c>
    </row>
    <row r="105" spans="1:5" x14ac:dyDescent="0.25">
      <c r="A105" s="18" t="s">
        <v>103</v>
      </c>
      <c r="B105" s="18"/>
      <c r="C105" s="18"/>
      <c r="D105" s="18"/>
      <c r="E105" s="7"/>
    </row>
    <row r="106" spans="1:5" ht="31.5" x14ac:dyDescent="0.25">
      <c r="A106" s="6" t="s">
        <v>104</v>
      </c>
      <c r="B106" s="1" t="s">
        <v>86</v>
      </c>
      <c r="C106" s="1" t="s">
        <v>87</v>
      </c>
      <c r="D106" s="1">
        <v>0</v>
      </c>
      <c r="E106" s="14" t="s">
        <v>96</v>
      </c>
    </row>
    <row r="107" spans="1:5" ht="31.5" x14ac:dyDescent="0.25">
      <c r="A107" s="6" t="s">
        <v>105</v>
      </c>
      <c r="B107" s="1" t="s">
        <v>89</v>
      </c>
      <c r="C107" s="1" t="s">
        <v>87</v>
      </c>
      <c r="D107" s="1">
        <v>0</v>
      </c>
      <c r="E107" s="14" t="s">
        <v>96</v>
      </c>
    </row>
    <row r="108" spans="1:5" ht="31.5" x14ac:dyDescent="0.25">
      <c r="A108" s="6" t="s">
        <v>106</v>
      </c>
      <c r="B108" s="1" t="s">
        <v>107</v>
      </c>
      <c r="C108" s="1" t="s">
        <v>87</v>
      </c>
      <c r="D108" s="1">
        <v>0</v>
      </c>
      <c r="E108" s="14" t="s">
        <v>96</v>
      </c>
    </row>
    <row r="109" spans="1:5" ht="31.5" x14ac:dyDescent="0.25">
      <c r="A109" s="6" t="s">
        <v>108</v>
      </c>
      <c r="B109" s="1" t="s">
        <v>93</v>
      </c>
      <c r="C109" s="1" t="s">
        <v>15</v>
      </c>
      <c r="D109" s="1">
        <v>0</v>
      </c>
      <c r="E109" s="14" t="s">
        <v>96</v>
      </c>
    </row>
    <row r="110" spans="1:5" x14ac:dyDescent="0.25">
      <c r="A110" s="18" t="s">
        <v>109</v>
      </c>
      <c r="B110" s="18"/>
      <c r="C110" s="18"/>
      <c r="D110" s="18"/>
    </row>
    <row r="111" spans="1:5" x14ac:dyDescent="0.25">
      <c r="A111" s="6" t="s">
        <v>110</v>
      </c>
      <c r="B111" s="1" t="s">
        <v>111</v>
      </c>
      <c r="C111" s="1" t="s">
        <v>87</v>
      </c>
      <c r="D111" s="1">
        <v>5</v>
      </c>
      <c r="E111" s="14" t="s">
        <v>112</v>
      </c>
    </row>
    <row r="112" spans="1:5" x14ac:dyDescent="0.25">
      <c r="A112" s="6" t="s">
        <v>113</v>
      </c>
      <c r="B112" s="1" t="s">
        <v>114</v>
      </c>
      <c r="C112" s="1" t="s">
        <v>87</v>
      </c>
      <c r="D112" s="1">
        <v>0</v>
      </c>
      <c r="E112" s="14" t="s">
        <v>112</v>
      </c>
    </row>
    <row r="113" spans="1:5" ht="31.5" x14ac:dyDescent="0.25">
      <c r="A113" s="6" t="s">
        <v>115</v>
      </c>
      <c r="B113" s="1" t="s">
        <v>116</v>
      </c>
      <c r="C113" s="1" t="s">
        <v>15</v>
      </c>
      <c r="D113" s="1">
        <v>68400</v>
      </c>
      <c r="E113" s="14" t="s">
        <v>112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3:D93"/>
    <mergeCell ref="A98:D98"/>
    <mergeCell ref="A105:D105"/>
    <mergeCell ref="A110:D110"/>
    <mergeCell ref="E27:E28"/>
    <mergeCell ref="F27:F28"/>
  </mergeCells>
  <pageMargins left="0.7" right="0.7" top="0.75" bottom="0.75" header="0.3" footer="0.3"/>
  <pageSetup paperSize="9" scale="54" orientation="portrait" horizontalDpi="180" verticalDpi="180" r:id="rId1"/>
  <rowBreaks count="2" manualBreakCount="2">
    <brk id="61" max="16383" man="1"/>
    <brk id="104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2022-03-29T11:07:19Z</dcterms:modified>
</cp:coreProperties>
</file>