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E93" i="1" l="1"/>
  <c r="F93" i="1"/>
  <c r="D93" i="1"/>
  <c r="D56" i="1"/>
  <c r="D11" i="1"/>
  <c r="D10" i="1"/>
  <c r="D9" i="1"/>
  <c r="D92" i="1" l="1"/>
  <c r="D91" i="1"/>
  <c r="D90" i="1"/>
  <c r="D88" i="1"/>
  <c r="D87" i="1"/>
  <c r="D86" i="1"/>
  <c r="D84" i="1"/>
  <c r="D83" i="1"/>
  <c r="D82" i="1"/>
  <c r="D81" i="1"/>
  <c r="D80" i="1"/>
  <c r="D78" i="1"/>
  <c r="D77" i="1"/>
  <c r="D75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 l="1"/>
  <c r="D14" i="1"/>
  <c r="D13" i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<sst xmlns="http://schemas.openxmlformats.org/spreadsheetml/2006/main" count="349" uniqueCount="238">
  <si>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</si>
  <si>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</si>
  <si>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</si>
  <si>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</si>
  <si>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</si>
  <si>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</si>
  <si>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</si>
  <si>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</si>
  <si>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</si>
  <si>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</si>
  <si>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</si>
  <si>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</si>
  <si>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</si>
  <si>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</si>
  <si>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</si>
  <si>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</si>
  <si>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</si>
  <si>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</si>
  <si>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</si>
  <si>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</si>
  <si>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</si>
  <si>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</si>
  <si>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</si>
  <si>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</si>
  <si>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</si>
  <si>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</si>
  <si>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</si>
  <si>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</si>
  <si>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</si>
  <si>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</si>
  <si>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</si>
  <si>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</si>
  <si>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</si>
  <si>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</si>
  <si>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</si>
  <si>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</si>
  <si>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</si>
  <si>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</si>
  <si>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</si>
  <si>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</si>
  <si>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</si>
  <si>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</si>
  <si>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</si>
  <si>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</si>
  <si>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</si>
  <si>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</si>
  <si>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</si>
  <si>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</si>
  <si>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</si>
  <si>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</si>
  <si>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</si>
  <si>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</si>
  <si>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</si>
  <si>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</si>
  <si>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</si>
  <si>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</si>
  <si>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</si>
  <si>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</si>
  <si>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</si>
  <si>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</si>
  <si>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</si>
  <si>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</si>
  <si>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</si>
  <si>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</si>
  <si>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</si>
  <si>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</si>
  <si>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</si>
  <si>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</si>
  <si>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</si>
  <si>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</si>
  <si>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</si>
  <si>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</si>
  <si>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</si>
  <si>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</si>
  <si>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</si>
  <si>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</si>
  <si>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</si>
  <si>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</si>
  <si>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</si>
  <si>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</si>
  <si>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</si>
  <si>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</si>
  <si>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</si>
  <si>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</si>
  <si>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</si>
  <si>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</si>
  <si>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</si>
  <si>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</si>
  <si>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</si>
  <si>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</si>
  <si>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</si>
  <si>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</si>
  <si>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</si>
  <si>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</si>
  <si>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</si>
  <si>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</si>
  <si>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</si>
  <si>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</si>
  <si>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</si>
  <si>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</si>
  <si>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</si>
  <si>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</si>
  <si>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</si>
  <si>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</si>
  <si>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</si>
  <si>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</si>
  <si>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</si>
  <si>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</si>
  <si>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</si>
  <si>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</si>
  <si>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</si>
  <si>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</si>
  <si>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</si>
  <si>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</si>
  <si>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</si>
  <si>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</si>
  <si>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</si>
  <si>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</si>
  <si>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</si>
  <si>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</si>
  <si>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</si>
  <si>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</si>
  <si>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</si>
  <si>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</si>
  <si>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</si>
  <si>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</si>
  <si>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</si>
  <si>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</si>
  <si>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01.01.21-31.07.21</t>
  </si>
  <si>
    <t>01.08.21-31.12.21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</si>
  <si>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</si>
  <si>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</si>
  <si>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</si>
  <si>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</si>
  <si>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</si>
  <si>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</si>
  <si>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</si>
  <si>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</si>
  <si>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</si>
  <si>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</si>
  <si>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</si>
  <si>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</si>
  <si>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</si>
  <si>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</si>
  <si>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</si>
  <si>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</si>
  <si>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</si>
  <si>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</si>
  <si>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</si>
  <si>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</si>
  <si>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</si>
  <si>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</si>
  <si>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</si>
  <si>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</si>
  <si>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</si>
  <si>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</si>
  <si>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</si>
  <si>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</si>
  <si>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</si>
  <si>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</si>
  <si>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</si>
  <si>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</si>
  <si>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</si>
  <si>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</si>
  <si>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</si>
  <si>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</si>
  <si>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</si>
  <si>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</si>
  <si>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хол.воды</t>
  </si>
  <si>
    <t>21.27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</si>
  <si>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</si>
  <si>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</si>
  <si>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</si>
  <si>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</si>
  <si>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</si>
  <si>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</si>
  <si>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</si>
  <si>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</si>
  <si>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</si>
  <si>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</si>
  <si>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</si>
  <si>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</si>
  <si>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</si>
  <si>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</si>
  <si>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</si>
  <si>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</si>
  <si>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</si>
  <si>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</si>
  <si>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</si>
  <si>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</si>
  <si>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</si>
  <si>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</si>
  <si>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</si>
  <si>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</si>
  <si>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</si>
  <si>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</si>
  <si>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</si>
  <si>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</si>
  <si>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</si>
  <si>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</si>
  <si>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</si>
  <si>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</si>
  <si>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</si>
  <si>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</si>
  <si>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</si>
  <si>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</si>
  <si>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</si>
  <si>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</si>
  <si>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</si>
  <si>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</si>
  <si>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</si>
  <si>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</si>
  <si>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</si>
  <si>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</si>
  <si>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</si>
  <si>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</si>
  <si>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</si>
  <si>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</si>
  <si>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</si>
  <si>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</si>
  <si>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</si>
  <si>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</si>
  <si>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</si>
  <si>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</si>
  <si>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</si>
  <si>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</si>
  <si>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</si>
  <si>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</si>
  <si>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</si>
  <si>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</si>
  <si>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</si>
  <si>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                                                      по дому №49 ул. Интернациональная в  г. Липецке</t>
  </si>
  <si>
    <t>31.03.2022 г.</t>
  </si>
  <si>
    <t>01.01.2021 г.</t>
  </si>
  <si>
    <t>31.12.2021 г.</t>
  </si>
  <si>
    <t>Востановление теплоизоляции сетей горячего водоснабжения</t>
  </si>
  <si>
    <t>Измерение, испытание электропроводки</t>
  </si>
  <si>
    <t>21.28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</si>
</sst>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166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8;&#1085;&#1090;&#1077;&#1088;&#1085;&#1072;&#1094;&#1080;&#1086;&#1085;&#1072;&#1083;&#1100;&#1085;&#1072;&#1103;,%20&#1076;.4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GO123">
            <v>24318.235348650855</v>
          </cell>
        </row>
        <row r="124">
          <cell r="GO124">
            <v>25262.632931984961</v>
          </cell>
        </row>
        <row r="125">
          <cell r="GO125">
            <v>5936.3351831668497</v>
          </cell>
        </row>
      </sheetData>
      <sheetData sheetId="1">
        <row r="123">
          <cell r="FU123">
            <v>10558.379581767498</v>
          </cell>
          <cell r="GO123">
            <v>16365.336448256245</v>
          </cell>
        </row>
        <row r="124">
          <cell r="GO124">
            <v>17000.867296218748</v>
          </cell>
        </row>
        <row r="125">
          <cell r="GO125">
            <v>3994.9495162500007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-39783.175416999962</v>
          </cell>
        </row>
        <row r="25">
          <cell r="D25">
            <v>5722.4800000000005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90" zoomScaleSheetLayoutView="100" workbookViewId="0">
      <selection activeCell="B6" sqref="B6"/>
    </sheetView>
  </sheetViews>
  <sheetFormatPr defaultRowHeight="15.75" x14ac:dyDescent="0.25"/>
  <cols>
    <col min="1" max="1" width="9.140625" style="12"/>
    <col min="2" max="2" width="62.42578125" style="15" customWidth="1"/>
    <col min="3" max="3" width="30.425781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2" width="9.140625" style="15" hidden="1" customWidth="1"/>
    <col min="13" max="16" width="9.140625" style="15" customWidth="1"/>
    <col min="17" max="22" width="9.140625" style="1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18" t="s">
        <v>231</v>
      </c>
      <c r="B2" s="18"/>
      <c r="C2" s="18"/>
      <c r="D2" s="18"/>
      <c r="E2" s="15">
        <v>619.5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234</v>
      </c>
    </row>
    <row r="8" spans="1:22" ht="42.75" customHeight="1" x14ac:dyDescent="0.25">
      <c r="A8" s="19" t="s">
        <v>12</v>
      </c>
      <c r="B8" s="19"/>
      <c r="C8" s="19"/>
      <c r="D8" s="19"/>
    </row>
    <row r="9" spans="1:22" x14ac:dyDescent="0.25">
      <c r="A9" s="6" t="s">
        <v>13</v>
      </c>
      <c r="B9" s="1" t="s">
        <v>14</v>
      </c>
      <c r="C9" s="1" t="s">
        <v>15</v>
      </c>
      <c r="D9" s="11">
        <f>[2]Лист1!$D$23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1">
        <f>[2]Лист1!$D$24</f>
        <v>-39783.175416999962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[2]Лист1!$D$25</f>
        <v>5722.4800000000005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92878.35672452765</v>
      </c>
    </row>
    <row r="13" spans="1:22" x14ac:dyDescent="0.25">
      <c r="A13" s="6" t="s">
        <v>22</v>
      </c>
      <c r="B13" s="13" t="s">
        <v>23</v>
      </c>
      <c r="C13" s="1" t="s">
        <v>15</v>
      </c>
      <c r="D13" s="7">
        <f>'[1]ГУК 2020'!$GO$124+'[1]ГУК 2021'!$GO$124</f>
        <v>42263.500228203709</v>
      </c>
    </row>
    <row r="14" spans="1:22" x14ac:dyDescent="0.25">
      <c r="A14" s="6" t="s">
        <v>24</v>
      </c>
      <c r="B14" s="13" t="s">
        <v>25</v>
      </c>
      <c r="C14" s="1" t="s">
        <v>15</v>
      </c>
      <c r="D14" s="7">
        <f>'[1]ГУК 2020'!$GO$123+'[1]ГУК 2021'!$GO$123</f>
        <v>40683.571796907097</v>
      </c>
    </row>
    <row r="15" spans="1:22" x14ac:dyDescent="0.25">
      <c r="A15" s="6" t="s">
        <v>26</v>
      </c>
      <c r="B15" s="13" t="s">
        <v>27</v>
      </c>
      <c r="C15" s="1" t="s">
        <v>15</v>
      </c>
      <c r="D15" s="7">
        <f>'[1]ГУК 2020'!$GO$125+'[1]ГУК 2021'!$GO$125</f>
        <v>9931.2846994168503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65339.196724527646</v>
      </c>
      <c r="E16" s="15">
        <v>65339.199999999997</v>
      </c>
      <c r="F16" s="38">
        <f>D16-E16</f>
        <v>-3.2754723506513983E-3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D12-D25+D98+D114</f>
        <v>65339.196724527646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3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3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3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3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25556.021307527684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0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D22-D93</f>
        <v>-66404.761355399954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7416.89</v>
      </c>
      <c r="E25" s="10">
        <f>D25+F16</f>
        <v>7416.8867245276497</v>
      </c>
    </row>
    <row r="26" spans="1:22" ht="35.25" customHeight="1" x14ac:dyDescent="0.25">
      <c r="A26" s="19" t="s">
        <v>48</v>
      </c>
      <c r="B26" s="19"/>
      <c r="C26" s="19"/>
      <c r="D26" s="19"/>
    </row>
    <row r="27" spans="1:22" s="5" customFormat="1" ht="29.25" customHeight="1" x14ac:dyDescent="0.25">
      <c r="A27" s="16" t="s">
        <v>1</v>
      </c>
      <c r="B27" s="3" t="s">
        <v>50</v>
      </c>
      <c r="C27" s="3" t="s">
        <v>126</v>
      </c>
      <c r="D27" s="20" t="s">
        <v>127</v>
      </c>
      <c r="E27" s="21" t="s">
        <v>128</v>
      </c>
      <c r="F27" s="21" t="s">
        <v>129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130</v>
      </c>
      <c r="B28" s="22" t="s">
        <v>131</v>
      </c>
      <c r="C28" s="1" t="s">
        <v>7</v>
      </c>
      <c r="D28" s="23" t="s">
        <v>7</v>
      </c>
      <c r="E28" s="21"/>
      <c r="F28" s="21"/>
    </row>
    <row r="29" spans="1:22" x14ac:dyDescent="0.25">
      <c r="A29" s="6" t="s">
        <v>49</v>
      </c>
      <c r="B29" s="24" t="s">
        <v>132</v>
      </c>
      <c r="C29" s="25" t="s">
        <v>133</v>
      </c>
      <c r="D29" s="26">
        <f>E29*E$2*7+F29*E$2*5</f>
        <v>247.66681897313995</v>
      </c>
      <c r="E29" s="27">
        <v>3.2484359999999997E-2</v>
      </c>
      <c r="F29" s="28">
        <v>3.4478899703999991E-2</v>
      </c>
    </row>
    <row r="30" spans="1:22" x14ac:dyDescent="0.25">
      <c r="A30" s="6" t="s">
        <v>56</v>
      </c>
      <c r="B30" s="24" t="s">
        <v>77</v>
      </c>
      <c r="C30" s="25" t="s">
        <v>133</v>
      </c>
      <c r="D30" s="26">
        <f t="shared" ref="D30:D56" si="0">E30*E$2*7+F30*E$2*5</f>
        <v>167.03708215866001</v>
      </c>
      <c r="E30" s="27">
        <v>2.1908840000000002E-2</v>
      </c>
      <c r="F30" s="28">
        <v>2.3254042775999999E-2</v>
      </c>
    </row>
    <row r="31" spans="1:22" x14ac:dyDescent="0.25">
      <c r="A31" s="6" t="s">
        <v>63</v>
      </c>
      <c r="B31" s="24" t="s">
        <v>134</v>
      </c>
      <c r="C31" s="25" t="s">
        <v>133</v>
      </c>
      <c r="D31" s="26">
        <f t="shared" si="0"/>
        <v>612.33021067270511</v>
      </c>
      <c r="E31" s="27">
        <v>8.0314170000000004E-2</v>
      </c>
      <c r="F31" s="28">
        <v>8.5245460038000001E-2</v>
      </c>
    </row>
    <row r="32" spans="1:22" x14ac:dyDescent="0.25">
      <c r="A32" s="6" t="s">
        <v>119</v>
      </c>
      <c r="B32" s="24" t="s">
        <v>81</v>
      </c>
      <c r="C32" s="25" t="s">
        <v>133</v>
      </c>
      <c r="D32" s="26">
        <f t="shared" si="0"/>
        <v>5075.8056313798579</v>
      </c>
      <c r="E32" s="27">
        <v>0.66575045500000007</v>
      </c>
      <c r="F32" s="28">
        <v>0.70662753293699998</v>
      </c>
    </row>
    <row r="33" spans="1:22" s="5" customFormat="1" x14ac:dyDescent="0.25">
      <c r="A33" s="6" t="s">
        <v>121</v>
      </c>
      <c r="B33" s="24" t="s">
        <v>135</v>
      </c>
      <c r="C33" s="25" t="s">
        <v>133</v>
      </c>
      <c r="D33" s="26">
        <f t="shared" si="0"/>
        <v>700.40664292546489</v>
      </c>
      <c r="E33" s="27">
        <v>9.1866409999999996E-2</v>
      </c>
      <c r="F33" s="28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123</v>
      </c>
      <c r="B34" s="24" t="s">
        <v>79</v>
      </c>
      <c r="C34" s="25" t="s">
        <v>133</v>
      </c>
      <c r="D34" s="26">
        <f t="shared" si="0"/>
        <v>855.52740749161876</v>
      </c>
      <c r="E34" s="27">
        <v>0.11221228749999999</v>
      </c>
      <c r="F34" s="28">
        <v>0.11910212195249999</v>
      </c>
    </row>
    <row r="35" spans="1:22" x14ac:dyDescent="0.25">
      <c r="A35" s="6" t="s">
        <v>66</v>
      </c>
      <c r="B35" s="24" t="s">
        <v>80</v>
      </c>
      <c r="C35" s="25" t="s">
        <v>133</v>
      </c>
      <c r="D35" s="26">
        <f t="shared" si="0"/>
        <v>1494.0815413241285</v>
      </c>
      <c r="E35" s="27">
        <v>0.1959660275</v>
      </c>
      <c r="F35" s="28">
        <v>0.20799834158849997</v>
      </c>
    </row>
    <row r="36" spans="1:22" ht="31.5" x14ac:dyDescent="0.25">
      <c r="A36" s="6" t="s">
        <v>68</v>
      </c>
      <c r="B36" s="24" t="s">
        <v>136</v>
      </c>
      <c r="C36" s="25" t="s">
        <v>133</v>
      </c>
      <c r="D36" s="26">
        <f t="shared" si="0"/>
        <v>6.7004210031937497</v>
      </c>
      <c r="E36" s="27">
        <v>8.788375E-4</v>
      </c>
      <c r="F36" s="28">
        <v>9.3279812249999993E-4</v>
      </c>
    </row>
    <row r="37" spans="1:22" x14ac:dyDescent="0.25">
      <c r="A37" s="6" t="s">
        <v>69</v>
      </c>
      <c r="B37" s="24" t="s">
        <v>137</v>
      </c>
      <c r="C37" s="25" t="s">
        <v>133</v>
      </c>
      <c r="D37" s="26">
        <f t="shared" si="0"/>
        <v>1152.2958745109172</v>
      </c>
      <c r="E37" s="27">
        <v>0.15113689499999999</v>
      </c>
      <c r="F37" s="28">
        <v>0.16041670035299999</v>
      </c>
    </row>
    <row r="38" spans="1:22" x14ac:dyDescent="0.25">
      <c r="A38" s="6" t="s">
        <v>125</v>
      </c>
      <c r="B38" s="24" t="s">
        <v>138</v>
      </c>
      <c r="C38" s="25" t="s">
        <v>133</v>
      </c>
      <c r="D38" s="26">
        <f t="shared" si="0"/>
        <v>2807.2517155620262</v>
      </c>
      <c r="E38" s="27">
        <v>0.36820344250000003</v>
      </c>
      <c r="F38" s="28">
        <v>0.3908111338695</v>
      </c>
    </row>
    <row r="39" spans="1:22" ht="31.5" x14ac:dyDescent="0.25">
      <c r="A39" s="6" t="s">
        <v>139</v>
      </c>
      <c r="B39" s="24" t="s">
        <v>140</v>
      </c>
      <c r="C39" s="25" t="s">
        <v>133</v>
      </c>
      <c r="D39" s="26">
        <f t="shared" si="0"/>
        <v>35.692781583479999</v>
      </c>
      <c r="E39" s="27">
        <v>4.6815199999999998E-3</v>
      </c>
      <c r="F39" s="28">
        <v>4.9689653279999992E-3</v>
      </c>
    </row>
    <row r="40" spans="1:22" ht="31.5" x14ac:dyDescent="0.25">
      <c r="A40" s="6" t="s">
        <v>141</v>
      </c>
      <c r="B40" s="24" t="s">
        <v>142</v>
      </c>
      <c r="C40" s="25" t="s">
        <v>133</v>
      </c>
      <c r="D40" s="26">
        <f t="shared" si="0"/>
        <v>128.92893923151374</v>
      </c>
      <c r="E40" s="27">
        <v>1.69105175E-2</v>
      </c>
      <c r="F40" s="28">
        <v>1.7948823274499998E-2</v>
      </c>
    </row>
    <row r="41" spans="1:22" ht="31.5" x14ac:dyDescent="0.25">
      <c r="A41" s="6" t="s">
        <v>143</v>
      </c>
      <c r="B41" s="24" t="s">
        <v>144</v>
      </c>
      <c r="C41" s="25" t="s">
        <v>133</v>
      </c>
      <c r="D41" s="26">
        <f t="shared" si="0"/>
        <v>773.57363538908248</v>
      </c>
      <c r="E41" s="27">
        <v>0.101463105</v>
      </c>
      <c r="F41" s="28">
        <v>0.10769293964699998</v>
      </c>
    </row>
    <row r="42" spans="1:22" x14ac:dyDescent="0.25">
      <c r="A42" s="6" t="s">
        <v>145</v>
      </c>
      <c r="B42" s="24" t="s">
        <v>146</v>
      </c>
      <c r="C42" s="25" t="s">
        <v>133</v>
      </c>
      <c r="D42" s="26">
        <f t="shared" si="0"/>
        <v>1400.8052613946388</v>
      </c>
      <c r="E42" s="27">
        <v>0.1837317675</v>
      </c>
      <c r="F42" s="28">
        <v>0.19501289802449998</v>
      </c>
    </row>
    <row r="43" spans="1:22" x14ac:dyDescent="0.25">
      <c r="A43" s="6" t="s">
        <v>147</v>
      </c>
      <c r="B43" s="24" t="s">
        <v>148</v>
      </c>
      <c r="C43" s="25" t="s">
        <v>133</v>
      </c>
      <c r="D43" s="26">
        <f t="shared" si="0"/>
        <v>3041.485594703614</v>
      </c>
      <c r="E43" s="27">
        <v>0.3989259175</v>
      </c>
      <c r="F43" s="28">
        <v>0.42341996883449995</v>
      </c>
    </row>
    <row r="44" spans="1:22" x14ac:dyDescent="0.25">
      <c r="A44" s="6" t="s">
        <v>149</v>
      </c>
      <c r="B44" s="24" t="s">
        <v>116</v>
      </c>
      <c r="C44" s="25" t="s">
        <v>133</v>
      </c>
      <c r="D44" s="26">
        <f t="shared" si="0"/>
        <v>1411.3333480487586</v>
      </c>
      <c r="E44" s="27">
        <v>0.1851126475</v>
      </c>
      <c r="F44" s="28">
        <v>0.19647856405649999</v>
      </c>
    </row>
    <row r="45" spans="1:22" ht="31.5" x14ac:dyDescent="0.25">
      <c r="A45" s="6" t="s">
        <v>151</v>
      </c>
      <c r="B45" s="24" t="s">
        <v>235</v>
      </c>
      <c r="C45" s="25" t="s">
        <v>133</v>
      </c>
      <c r="D45" s="26">
        <f t="shared" si="0"/>
        <v>39.456251584076256</v>
      </c>
      <c r="E45" s="27">
        <v>5.1751425000000004E-3</v>
      </c>
      <c r="F45" s="28">
        <v>5.4928962495000002E-3</v>
      </c>
    </row>
    <row r="46" spans="1:22" x14ac:dyDescent="0.25">
      <c r="A46" s="6" t="s">
        <v>152</v>
      </c>
      <c r="B46" s="24" t="s">
        <v>150</v>
      </c>
      <c r="C46" s="25" t="s">
        <v>133</v>
      </c>
      <c r="D46" s="26">
        <f t="shared" si="0"/>
        <v>338.41539517088626</v>
      </c>
      <c r="E46" s="27">
        <v>4.4387082500000001E-2</v>
      </c>
      <c r="F46" s="28">
        <v>4.7112449365499999E-2</v>
      </c>
    </row>
    <row r="47" spans="1:22" x14ac:dyDescent="0.25">
      <c r="A47" s="6" t="s">
        <v>154</v>
      </c>
      <c r="B47" s="24" t="s">
        <v>78</v>
      </c>
      <c r="C47" s="25" t="s">
        <v>133</v>
      </c>
      <c r="D47" s="26">
        <f t="shared" si="0"/>
        <v>5969.3529127794191</v>
      </c>
      <c r="E47" s="27">
        <v>0.78294948750000004</v>
      </c>
      <c r="F47" s="28">
        <v>0.83102258603250001</v>
      </c>
    </row>
    <row r="48" spans="1:22" ht="31.5" x14ac:dyDescent="0.25">
      <c r="A48" s="6" t="s">
        <v>155</v>
      </c>
      <c r="B48" s="24" t="s">
        <v>153</v>
      </c>
      <c r="C48" s="25" t="s">
        <v>133</v>
      </c>
      <c r="D48" s="26">
        <f t="shared" si="0"/>
        <v>579.21327955871618</v>
      </c>
      <c r="E48" s="27">
        <v>7.5970502499999995E-2</v>
      </c>
      <c r="F48" s="28">
        <v>8.0635091353499985E-2</v>
      </c>
    </row>
    <row r="49" spans="1:22" ht="31.5" x14ac:dyDescent="0.25">
      <c r="A49" s="6" t="s">
        <v>157</v>
      </c>
      <c r="B49" s="24" t="s">
        <v>156</v>
      </c>
      <c r="C49" s="25" t="s">
        <v>133</v>
      </c>
      <c r="D49" s="26">
        <f t="shared" si="0"/>
        <v>460.62786448662376</v>
      </c>
      <c r="E49" s="27">
        <v>6.0416657500000005E-2</v>
      </c>
      <c r="F49" s="28">
        <v>6.4126240270499998E-2</v>
      </c>
    </row>
    <row r="50" spans="1:22" ht="31.5" x14ac:dyDescent="0.25">
      <c r="A50" s="6" t="s">
        <v>159</v>
      </c>
      <c r="B50" s="24" t="s">
        <v>158</v>
      </c>
      <c r="C50" s="25" t="s">
        <v>133</v>
      </c>
      <c r="D50" s="26">
        <f t="shared" si="0"/>
        <v>891.54116732674868</v>
      </c>
      <c r="E50" s="27">
        <v>0.11693590749999999</v>
      </c>
      <c r="F50" s="28">
        <v>0.12411577222049998</v>
      </c>
    </row>
    <row r="51" spans="1:22" x14ac:dyDescent="0.25">
      <c r="A51" s="6" t="s">
        <v>160</v>
      </c>
      <c r="B51" s="24" t="s">
        <v>236</v>
      </c>
      <c r="C51" s="25" t="s">
        <v>133</v>
      </c>
      <c r="D51" s="26">
        <f t="shared" si="0"/>
        <v>1174.0421510602048</v>
      </c>
      <c r="E51" s="27">
        <v>0.15398916999999998</v>
      </c>
      <c r="F51" s="28">
        <v>0.16344410503799997</v>
      </c>
    </row>
    <row r="52" spans="1:22" x14ac:dyDescent="0.25">
      <c r="A52" s="6" t="s">
        <v>162</v>
      </c>
      <c r="B52" s="24" t="s">
        <v>161</v>
      </c>
      <c r="C52" s="25" t="s">
        <v>133</v>
      </c>
      <c r="D52" s="26">
        <f t="shared" si="0"/>
        <v>181.24839425046372</v>
      </c>
      <c r="E52" s="27">
        <v>2.3772817499999998E-2</v>
      </c>
      <c r="F52" s="28">
        <v>2.5232468494499994E-2</v>
      </c>
    </row>
    <row r="53" spans="1:22" ht="31.5" x14ac:dyDescent="0.25">
      <c r="A53" s="6" t="s">
        <v>164</v>
      </c>
      <c r="B53" s="24" t="s">
        <v>163</v>
      </c>
      <c r="C53" s="25" t="s">
        <v>133</v>
      </c>
      <c r="D53" s="26">
        <f t="shared" si="0"/>
        <v>2315.9142568487887</v>
      </c>
      <c r="E53" s="27">
        <v>0.30375886749999997</v>
      </c>
      <c r="F53" s="28">
        <v>0.32240966196449994</v>
      </c>
    </row>
    <row r="54" spans="1:22" x14ac:dyDescent="0.25">
      <c r="A54" s="6" t="s">
        <v>167</v>
      </c>
      <c r="B54" s="24" t="s">
        <v>165</v>
      </c>
      <c r="C54" s="25" t="s">
        <v>166</v>
      </c>
      <c r="D54" s="26">
        <f t="shared" si="0"/>
        <v>3772.9067611947594</v>
      </c>
      <c r="E54" s="27">
        <v>0.49486023999999995</v>
      </c>
      <c r="F54" s="28">
        <v>0.5252446587359999</v>
      </c>
    </row>
    <row r="55" spans="1:22" x14ac:dyDescent="0.25">
      <c r="A55" s="6" t="s">
        <v>169</v>
      </c>
      <c r="B55" s="24" t="s">
        <v>168</v>
      </c>
      <c r="C55" s="25" t="s">
        <v>58</v>
      </c>
      <c r="D55" s="26">
        <f t="shared" si="0"/>
        <v>3439.4264066429923</v>
      </c>
      <c r="E55" s="27">
        <v>0.45112044499999998</v>
      </c>
      <c r="F55" s="28">
        <v>0.47881924032299994</v>
      </c>
    </row>
    <row r="56" spans="1:22" x14ac:dyDescent="0.25">
      <c r="A56" s="6" t="s">
        <v>237</v>
      </c>
      <c r="B56" s="24" t="s">
        <v>170</v>
      </c>
      <c r="C56" s="25" t="s">
        <v>171</v>
      </c>
      <c r="D56" s="26">
        <f t="shared" si="0"/>
        <v>1387.0513433114361</v>
      </c>
      <c r="E56" s="27">
        <v>0.1819277825</v>
      </c>
      <c r="F56" s="28">
        <v>0.19309814834549999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x14ac:dyDescent="0.25">
      <c r="A57" s="16" t="s">
        <v>172</v>
      </c>
      <c r="B57" s="29" t="s">
        <v>173</v>
      </c>
      <c r="C57" s="1" t="s">
        <v>7</v>
      </c>
      <c r="D57" s="23" t="s">
        <v>7</v>
      </c>
      <c r="E57" s="27"/>
      <c r="F57" s="28"/>
    </row>
    <row r="58" spans="1:22" ht="31.5" x14ac:dyDescent="0.25">
      <c r="A58" s="6" t="s">
        <v>174</v>
      </c>
      <c r="B58" s="24" t="s">
        <v>175</v>
      </c>
      <c r="C58" s="1" t="s">
        <v>7</v>
      </c>
      <c r="D58" s="23" t="s">
        <v>7</v>
      </c>
      <c r="E58" s="27"/>
      <c r="F58" s="28"/>
    </row>
    <row r="59" spans="1:22" ht="31.5" x14ac:dyDescent="0.25">
      <c r="A59" s="6" t="s">
        <v>176</v>
      </c>
      <c r="B59" s="24" t="s">
        <v>72</v>
      </c>
      <c r="C59" s="30" t="s">
        <v>177</v>
      </c>
      <c r="D59" s="26">
        <f t="shared" ref="D59:D66" si="1">E59*E$2*7+F59*E$2*5</f>
        <v>1275.8885503087499</v>
      </c>
      <c r="E59" s="27">
        <v>0.16734750000000001</v>
      </c>
      <c r="F59" s="28">
        <v>0.17762263649999999</v>
      </c>
    </row>
    <row r="60" spans="1:22" s="5" customFormat="1" ht="31.5" x14ac:dyDescent="0.25">
      <c r="A60" s="6" t="s">
        <v>178</v>
      </c>
      <c r="B60" s="24" t="s">
        <v>179</v>
      </c>
      <c r="C60" s="30" t="s">
        <v>74</v>
      </c>
      <c r="D60" s="26">
        <f t="shared" si="1"/>
        <v>2415.3613436662499</v>
      </c>
      <c r="E60" s="27">
        <v>0.31680249999999999</v>
      </c>
      <c r="F60" s="28">
        <v>0.33625417349999998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6" t="s">
        <v>180</v>
      </c>
      <c r="B61" s="24" t="s">
        <v>181</v>
      </c>
      <c r="C61" s="30" t="s">
        <v>60</v>
      </c>
      <c r="D61" s="26">
        <f t="shared" si="1"/>
        <v>617.88313442624997</v>
      </c>
      <c r="E61" s="27">
        <v>8.1042500000000003E-2</v>
      </c>
      <c r="F61" s="28">
        <v>8.6018509499999993E-2</v>
      </c>
    </row>
    <row r="62" spans="1:22" x14ac:dyDescent="0.25">
      <c r="A62" s="6" t="s">
        <v>182</v>
      </c>
      <c r="B62" s="24" t="s">
        <v>75</v>
      </c>
      <c r="C62" s="30" t="s">
        <v>60</v>
      </c>
      <c r="D62" s="26">
        <f t="shared" si="1"/>
        <v>1267.8640940174998</v>
      </c>
      <c r="E62" s="27">
        <v>0.166295</v>
      </c>
      <c r="F62" s="28">
        <v>0.17650551299999998</v>
      </c>
    </row>
    <row r="63" spans="1:22" x14ac:dyDescent="0.25">
      <c r="A63" s="6" t="s">
        <v>183</v>
      </c>
      <c r="B63" s="24" t="s">
        <v>117</v>
      </c>
      <c r="C63" s="30" t="s">
        <v>133</v>
      </c>
      <c r="D63" s="26">
        <f t="shared" si="1"/>
        <v>329.00270794124998</v>
      </c>
      <c r="E63" s="27">
        <v>4.3152500000000003E-2</v>
      </c>
      <c r="F63" s="28">
        <v>4.5802063499999997E-2</v>
      </c>
    </row>
    <row r="64" spans="1:22" ht="31.5" x14ac:dyDescent="0.25">
      <c r="A64" s="6" t="s">
        <v>184</v>
      </c>
      <c r="B64" s="24" t="s">
        <v>185</v>
      </c>
      <c r="C64" s="30" t="s">
        <v>133</v>
      </c>
      <c r="D64" s="26">
        <f t="shared" si="1"/>
        <v>1733.2825589099998</v>
      </c>
      <c r="E64" s="27">
        <v>0.22733999999999999</v>
      </c>
      <c r="F64" s="28">
        <v>0.24129867599999996</v>
      </c>
    </row>
    <row r="65" spans="1:22" x14ac:dyDescent="0.25">
      <c r="A65" s="6" t="s">
        <v>186</v>
      </c>
      <c r="B65" s="24" t="s">
        <v>187</v>
      </c>
      <c r="C65" s="30" t="s">
        <v>73</v>
      </c>
      <c r="D65" s="26">
        <f t="shared" si="1"/>
        <v>353.07607681499996</v>
      </c>
      <c r="E65" s="27">
        <v>4.6309999999999997E-2</v>
      </c>
      <c r="F65" s="28">
        <v>4.9153433999999989E-2</v>
      </c>
    </row>
    <row r="66" spans="1:22" s="5" customFormat="1" ht="24" customHeight="1" x14ac:dyDescent="0.25">
      <c r="A66" s="6" t="s">
        <v>188</v>
      </c>
      <c r="B66" s="24" t="s">
        <v>189</v>
      </c>
      <c r="C66" s="30" t="s">
        <v>70</v>
      </c>
      <c r="D66" s="26">
        <f t="shared" si="1"/>
        <v>272.83151390250003</v>
      </c>
      <c r="E66" s="27">
        <v>3.5785000000000004E-2</v>
      </c>
      <c r="F66" s="28">
        <v>3.7982199000000001E-2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1.5" x14ac:dyDescent="0.25">
      <c r="A67" s="6" t="s">
        <v>57</v>
      </c>
      <c r="B67" s="24" t="s">
        <v>190</v>
      </c>
      <c r="C67" s="1" t="s">
        <v>7</v>
      </c>
      <c r="D67" s="23" t="s">
        <v>7</v>
      </c>
      <c r="E67" s="27"/>
      <c r="F67" s="28"/>
    </row>
    <row r="68" spans="1:22" x14ac:dyDescent="0.25">
      <c r="A68" s="6" t="s">
        <v>191</v>
      </c>
      <c r="B68" s="24" t="s">
        <v>192</v>
      </c>
      <c r="C68" s="30" t="s">
        <v>74</v>
      </c>
      <c r="D68" s="26">
        <f t="shared" ref="D68:D73" si="2">E68*E$2*7+F68*E$2*5</f>
        <v>2150.5542860549995</v>
      </c>
      <c r="E68" s="27">
        <v>0.28206999999999999</v>
      </c>
      <c r="F68" s="28">
        <v>0.29938909799999996</v>
      </c>
    </row>
    <row r="69" spans="1:22" x14ac:dyDescent="0.25">
      <c r="A69" s="6" t="s">
        <v>193</v>
      </c>
      <c r="B69" s="24" t="s">
        <v>194</v>
      </c>
      <c r="C69" s="30" t="s">
        <v>74</v>
      </c>
      <c r="D69" s="26">
        <f t="shared" si="2"/>
        <v>5151.7009389824998</v>
      </c>
      <c r="E69" s="27">
        <v>0.675705</v>
      </c>
      <c r="F69" s="28">
        <v>0.71719328699999996</v>
      </c>
    </row>
    <row r="70" spans="1:22" x14ac:dyDescent="0.25">
      <c r="A70" s="6" t="s">
        <v>195</v>
      </c>
      <c r="B70" s="24" t="s">
        <v>76</v>
      </c>
      <c r="C70" s="30" t="s">
        <v>196</v>
      </c>
      <c r="D70" s="26">
        <f t="shared" si="2"/>
        <v>457.39400860124999</v>
      </c>
      <c r="E70" s="27">
        <v>5.9992500000000004E-2</v>
      </c>
      <c r="F70" s="28">
        <v>6.3676039500000003E-2</v>
      </c>
    </row>
    <row r="71" spans="1:22" x14ac:dyDescent="0.25">
      <c r="A71" s="6" t="s">
        <v>197</v>
      </c>
      <c r="B71" s="24" t="s">
        <v>198</v>
      </c>
      <c r="C71" s="30" t="s">
        <v>73</v>
      </c>
      <c r="D71" s="26">
        <f t="shared" si="2"/>
        <v>192.58695098999999</v>
      </c>
      <c r="E71" s="27">
        <v>2.5260000000000001E-2</v>
      </c>
      <c r="F71" s="28">
        <v>2.6810964E-2</v>
      </c>
    </row>
    <row r="72" spans="1:22" s="5" customFormat="1" x14ac:dyDescent="0.25">
      <c r="A72" s="6" t="s">
        <v>199</v>
      </c>
      <c r="B72" s="24" t="s">
        <v>200</v>
      </c>
      <c r="C72" s="30" t="s">
        <v>59</v>
      </c>
      <c r="D72" s="26">
        <f t="shared" si="2"/>
        <v>2278.9455867149995</v>
      </c>
      <c r="E72" s="27">
        <v>0.29890999999999995</v>
      </c>
      <c r="F72" s="28">
        <v>0.31726307399999992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6" t="s">
        <v>201</v>
      </c>
      <c r="B73" s="24" t="s">
        <v>202</v>
      </c>
      <c r="C73" s="30" t="s">
        <v>74</v>
      </c>
      <c r="D73" s="26">
        <f t="shared" si="2"/>
        <v>96.293475494999996</v>
      </c>
      <c r="E73" s="27">
        <v>1.2630000000000001E-2</v>
      </c>
      <c r="F73" s="28">
        <v>1.3405482E-2</v>
      </c>
    </row>
    <row r="74" spans="1:22" x14ac:dyDescent="0.25">
      <c r="A74" s="16" t="s">
        <v>203</v>
      </c>
      <c r="B74" s="29" t="s">
        <v>204</v>
      </c>
      <c r="C74" s="1" t="s">
        <v>7</v>
      </c>
      <c r="D74" s="23" t="s">
        <v>7</v>
      </c>
      <c r="E74" s="27"/>
      <c r="F74" s="28"/>
    </row>
    <row r="75" spans="1:22" x14ac:dyDescent="0.25">
      <c r="A75" s="6" t="s">
        <v>51</v>
      </c>
      <c r="B75" s="31" t="s">
        <v>71</v>
      </c>
      <c r="C75" s="25" t="s">
        <v>133</v>
      </c>
      <c r="D75" s="26">
        <f t="shared" ref="D75" si="3">E75*E$2*7+F75*E$2*5</f>
        <v>238.76769694614376</v>
      </c>
      <c r="E75" s="27">
        <v>3.1317137500000002E-2</v>
      </c>
      <c r="F75" s="28">
        <v>3.32400097425E-2</v>
      </c>
    </row>
    <row r="76" spans="1:22" ht="31.5" x14ac:dyDescent="0.25">
      <c r="A76" s="16" t="s">
        <v>205</v>
      </c>
      <c r="B76" s="29" t="s">
        <v>206</v>
      </c>
      <c r="C76" s="1" t="s">
        <v>7</v>
      </c>
      <c r="D76" s="23" t="s">
        <v>7</v>
      </c>
      <c r="E76" s="32"/>
      <c r="F76" s="33"/>
    </row>
    <row r="77" spans="1:22" ht="31.5" x14ac:dyDescent="0.25">
      <c r="A77" s="6" t="s">
        <v>52</v>
      </c>
      <c r="B77" s="34" t="s">
        <v>207</v>
      </c>
      <c r="C77" s="35" t="s">
        <v>208</v>
      </c>
      <c r="D77" s="26">
        <f t="shared" ref="D77:D78" si="4">E77*E$2*7+F77*E$2*5</f>
        <v>188.79138316423871</v>
      </c>
      <c r="E77" s="32">
        <v>2.4762167499999998E-2</v>
      </c>
      <c r="F77" s="33">
        <v>2.6282564584499995E-2</v>
      </c>
    </row>
    <row r="78" spans="1:22" x14ac:dyDescent="0.25">
      <c r="A78" s="6" t="s">
        <v>209</v>
      </c>
      <c r="B78" s="34" t="s">
        <v>210</v>
      </c>
      <c r="C78" s="30" t="s">
        <v>133</v>
      </c>
      <c r="D78" s="26">
        <f t="shared" si="4"/>
        <v>500.17238508990363</v>
      </c>
      <c r="E78" s="32">
        <v>6.560337749999999E-2</v>
      </c>
      <c r="F78" s="33">
        <v>6.9631424878499978E-2</v>
      </c>
    </row>
    <row r="79" spans="1:22" x14ac:dyDescent="0.25">
      <c r="A79" s="16" t="s">
        <v>211</v>
      </c>
      <c r="B79" s="36" t="s">
        <v>212</v>
      </c>
      <c r="C79" s="30"/>
      <c r="D79" s="26"/>
      <c r="E79" s="32"/>
      <c r="F79" s="33"/>
    </row>
    <row r="80" spans="1:22" ht="31.5" x14ac:dyDescent="0.25">
      <c r="A80" s="6" t="s">
        <v>54</v>
      </c>
      <c r="B80" s="34" t="s">
        <v>213</v>
      </c>
      <c r="C80" s="30" t="s">
        <v>61</v>
      </c>
      <c r="D80" s="26">
        <f t="shared" ref="D80:D84" si="5">E80*E$2*7+F80*E$2*5</f>
        <v>5704.5859774496248</v>
      </c>
      <c r="E80" s="32">
        <v>0.74822224999999998</v>
      </c>
      <c r="F80" s="33">
        <v>0.79416309614999991</v>
      </c>
    </row>
    <row r="81" spans="1:22" ht="31.5" x14ac:dyDescent="0.25">
      <c r="A81" s="6" t="s">
        <v>214</v>
      </c>
      <c r="B81" s="34" t="s">
        <v>215</v>
      </c>
      <c r="C81" s="30" t="s">
        <v>60</v>
      </c>
      <c r="D81" s="26">
        <f t="shared" si="5"/>
        <v>2278.143141085875</v>
      </c>
      <c r="E81" s="32">
        <v>0.29880475000000001</v>
      </c>
      <c r="F81" s="33">
        <v>0.31715136164999996</v>
      </c>
    </row>
    <row r="82" spans="1:22" x14ac:dyDescent="0.25">
      <c r="A82" s="6" t="s">
        <v>64</v>
      </c>
      <c r="B82" s="34" t="s">
        <v>216</v>
      </c>
      <c r="C82" s="30" t="s">
        <v>58</v>
      </c>
      <c r="D82" s="26">
        <f t="shared" si="5"/>
        <v>433.32063972749995</v>
      </c>
      <c r="E82" s="32">
        <v>5.6834999999999997E-2</v>
      </c>
      <c r="F82" s="33">
        <v>6.032466899999999E-2</v>
      </c>
    </row>
    <row r="83" spans="1:22" s="5" customFormat="1" x14ac:dyDescent="0.25">
      <c r="A83" s="6" t="s">
        <v>120</v>
      </c>
      <c r="B83" s="34" t="s">
        <v>217</v>
      </c>
      <c r="C83" s="30" t="s">
        <v>59</v>
      </c>
      <c r="D83" s="26">
        <f t="shared" si="5"/>
        <v>207.03097231424996</v>
      </c>
      <c r="E83" s="32">
        <v>2.7154499999999998E-2</v>
      </c>
      <c r="F83" s="33">
        <v>2.8821786299999996E-2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122</v>
      </c>
      <c r="B84" s="34" t="s">
        <v>218</v>
      </c>
      <c r="C84" s="30" t="s">
        <v>62</v>
      </c>
      <c r="D84" s="26">
        <f t="shared" si="5"/>
        <v>86.664127945499999</v>
      </c>
      <c r="E84" s="32">
        <v>1.1367E-2</v>
      </c>
      <c r="F84" s="33">
        <v>1.2064933799999998E-2</v>
      </c>
    </row>
    <row r="85" spans="1:22" x14ac:dyDescent="0.25">
      <c r="A85" s="6" t="s">
        <v>124</v>
      </c>
      <c r="B85" s="34" t="s">
        <v>219</v>
      </c>
      <c r="C85" s="30"/>
      <c r="D85" s="26"/>
      <c r="E85" s="32"/>
      <c r="F85" s="28"/>
    </row>
    <row r="86" spans="1:22" x14ac:dyDescent="0.25">
      <c r="A86" s="6" t="s">
        <v>220</v>
      </c>
      <c r="B86" s="34" t="s">
        <v>221</v>
      </c>
      <c r="C86" s="30" t="s">
        <v>62</v>
      </c>
      <c r="D86" s="26">
        <f t="shared" ref="D86:D88" si="6">E86*E$2*7+F86*E$2*5</f>
        <v>26.480705761124998</v>
      </c>
      <c r="E86" s="32">
        <v>3.4732499999999998E-3</v>
      </c>
      <c r="F86" s="28">
        <v>3.6865075499999994E-3</v>
      </c>
    </row>
    <row r="87" spans="1:22" x14ac:dyDescent="0.25">
      <c r="A87" s="6" t="s">
        <v>222</v>
      </c>
      <c r="B87" s="34" t="s">
        <v>223</v>
      </c>
      <c r="C87" s="30" t="s">
        <v>62</v>
      </c>
      <c r="D87" s="26">
        <f t="shared" si="6"/>
        <v>22.468477615499999</v>
      </c>
      <c r="E87" s="27">
        <v>2.947E-3</v>
      </c>
      <c r="F87" s="28">
        <v>3.1279457999999999E-3</v>
      </c>
    </row>
    <row r="88" spans="1:22" x14ac:dyDescent="0.25">
      <c r="A88" s="6" t="s">
        <v>224</v>
      </c>
      <c r="B88" s="34" t="s">
        <v>225</v>
      </c>
      <c r="C88" s="30" t="s">
        <v>62</v>
      </c>
      <c r="D88" s="26">
        <f t="shared" si="6"/>
        <v>0.80244562912499995</v>
      </c>
      <c r="E88" s="27">
        <v>1.0525000000000001E-4</v>
      </c>
      <c r="F88" s="28">
        <v>1.1171235E-4</v>
      </c>
    </row>
    <row r="89" spans="1:22" x14ac:dyDescent="0.25">
      <c r="A89" s="16" t="s">
        <v>226</v>
      </c>
      <c r="B89" s="29" t="s">
        <v>227</v>
      </c>
      <c r="C89" s="1" t="s">
        <v>7</v>
      </c>
      <c r="D89" s="23" t="s">
        <v>7</v>
      </c>
      <c r="E89" s="27"/>
      <c r="F89" s="28"/>
    </row>
    <row r="90" spans="1:22" x14ac:dyDescent="0.25">
      <c r="A90" s="6" t="s">
        <v>55</v>
      </c>
      <c r="B90" s="31" t="s">
        <v>228</v>
      </c>
      <c r="C90" s="25" t="s">
        <v>53</v>
      </c>
      <c r="D90" s="26">
        <f t="shared" ref="D90:D92" si="7">E90*E$2*7+F90*E$2*5</f>
        <v>7101.6438177562504</v>
      </c>
      <c r="E90" s="32">
        <v>0.93146249999999997</v>
      </c>
      <c r="F90" s="33">
        <v>0.98865429749999989</v>
      </c>
    </row>
    <row r="91" spans="1:22" x14ac:dyDescent="0.25">
      <c r="A91" s="6" t="s">
        <v>229</v>
      </c>
      <c r="B91" s="31" t="s">
        <v>67</v>
      </c>
      <c r="C91" s="1"/>
      <c r="D91" s="26">
        <f t="shared" si="7"/>
        <v>9833.168739297751</v>
      </c>
      <c r="E91" s="27">
        <v>1.2897335000000001</v>
      </c>
      <c r="F91" s="33">
        <v>1.3689231368999999</v>
      </c>
    </row>
    <row r="92" spans="1:22" x14ac:dyDescent="0.25">
      <c r="A92" s="6" t="s">
        <v>65</v>
      </c>
      <c r="B92" s="31" t="s">
        <v>230</v>
      </c>
      <c r="C92" s="1"/>
      <c r="D92" s="26">
        <f t="shared" si="7"/>
        <v>6285.9578357506871</v>
      </c>
      <c r="E92" s="32">
        <v>0.82447587499999997</v>
      </c>
      <c r="F92" s="33">
        <v>0.87509869372499993</v>
      </c>
    </row>
    <row r="93" spans="1:22" x14ac:dyDescent="0.25">
      <c r="A93" s="6"/>
      <c r="B93" s="3" t="s">
        <v>82</v>
      </c>
      <c r="C93" s="1" t="s">
        <v>15</v>
      </c>
      <c r="D93" s="9">
        <f>SUM(D29:D56)+SUM(D59:D66)+SUM(D68:D73)+SUM(D77:D78)+SUM(D80:D84)+SUM(D86:D88)+SUM(D75:D75)+SUM(D90:D92)</f>
        <v>91960.782662927639</v>
      </c>
      <c r="E93" s="37">
        <f t="shared" ref="E93:F93" si="8">SUM(E29:E56)+SUM(E59:E66)+SUM(E68:E73)+SUM(E77:E78)+SUM(E80:E84)+SUM(E86:E88)+SUM(E75:E75)+SUM(E90:E92)</f>
        <v>12.061717360000001</v>
      </c>
      <c r="F93" s="37">
        <f t="shared" si="8"/>
        <v>12.802306805903997</v>
      </c>
    </row>
    <row r="94" spans="1:22" x14ac:dyDescent="0.25">
      <c r="A94" s="19" t="s">
        <v>83</v>
      </c>
      <c r="B94" s="19"/>
      <c r="C94" s="19"/>
      <c r="D94" s="19"/>
    </row>
    <row r="95" spans="1:22" x14ac:dyDescent="0.25">
      <c r="A95" s="6" t="s">
        <v>84</v>
      </c>
      <c r="B95" s="1" t="s">
        <v>85</v>
      </c>
      <c r="C95" s="1" t="s">
        <v>86</v>
      </c>
      <c r="D95" s="1">
        <v>0</v>
      </c>
      <c r="E95" s="15" t="s">
        <v>118</v>
      </c>
    </row>
    <row r="96" spans="1:22" x14ac:dyDescent="0.25">
      <c r="A96" s="6" t="s">
        <v>87</v>
      </c>
      <c r="B96" s="1" t="s">
        <v>88</v>
      </c>
      <c r="C96" s="1" t="s">
        <v>86</v>
      </c>
      <c r="D96" s="1">
        <v>0</v>
      </c>
      <c r="E96" s="15" t="s">
        <v>118</v>
      </c>
    </row>
    <row r="97" spans="1:5" x14ac:dyDescent="0.25">
      <c r="A97" s="6" t="s">
        <v>89</v>
      </c>
      <c r="B97" s="1" t="s">
        <v>90</v>
      </c>
      <c r="C97" s="1" t="s">
        <v>86</v>
      </c>
      <c r="D97" s="1">
        <v>0</v>
      </c>
      <c r="E97" s="15" t="s">
        <v>118</v>
      </c>
    </row>
    <row r="98" spans="1:5" x14ac:dyDescent="0.25">
      <c r="A98" s="6" t="s">
        <v>91</v>
      </c>
      <c r="B98" s="1" t="s">
        <v>92</v>
      </c>
      <c r="C98" s="1" t="s">
        <v>15</v>
      </c>
      <c r="D98" s="1">
        <v>-20122.27</v>
      </c>
      <c r="E98" s="15" t="s">
        <v>118</v>
      </c>
    </row>
    <row r="99" spans="1:5" x14ac:dyDescent="0.25">
      <c r="A99" s="19" t="s">
        <v>93</v>
      </c>
      <c r="B99" s="19"/>
      <c r="C99" s="19"/>
      <c r="D99" s="19"/>
    </row>
    <row r="100" spans="1:5" ht="31.5" x14ac:dyDescent="0.25">
      <c r="A100" s="6" t="s">
        <v>94</v>
      </c>
      <c r="B100" s="1" t="s">
        <v>14</v>
      </c>
      <c r="C100" s="1" t="s">
        <v>15</v>
      </c>
      <c r="D100" s="1">
        <v>0</v>
      </c>
      <c r="E100" s="15" t="s">
        <v>95</v>
      </c>
    </row>
    <row r="101" spans="1:5" ht="31.5" x14ac:dyDescent="0.25">
      <c r="A101" s="6" t="s">
        <v>96</v>
      </c>
      <c r="B101" s="1" t="s">
        <v>17</v>
      </c>
      <c r="C101" s="1" t="s">
        <v>15</v>
      </c>
      <c r="D101" s="1">
        <v>0</v>
      </c>
      <c r="E101" s="15" t="s">
        <v>95</v>
      </c>
    </row>
    <row r="102" spans="1:5" ht="31.5" x14ac:dyDescent="0.25">
      <c r="A102" s="6" t="s">
        <v>97</v>
      </c>
      <c r="B102" s="1" t="s">
        <v>19</v>
      </c>
      <c r="C102" s="1" t="s">
        <v>15</v>
      </c>
      <c r="D102" s="1">
        <v>0</v>
      </c>
      <c r="E102" s="15" t="s">
        <v>95</v>
      </c>
    </row>
    <row r="103" spans="1:5" ht="31.5" x14ac:dyDescent="0.25">
      <c r="A103" s="6" t="s">
        <v>98</v>
      </c>
      <c r="B103" s="1" t="s">
        <v>43</v>
      </c>
      <c r="C103" s="1" t="s">
        <v>15</v>
      </c>
      <c r="D103" s="1">
        <v>0</v>
      </c>
      <c r="E103" s="15" t="s">
        <v>95</v>
      </c>
    </row>
    <row r="104" spans="1:5" ht="31.5" x14ac:dyDescent="0.25">
      <c r="A104" s="6" t="s">
        <v>99</v>
      </c>
      <c r="B104" s="1" t="s">
        <v>100</v>
      </c>
      <c r="C104" s="1" t="s">
        <v>15</v>
      </c>
      <c r="D104" s="1">
        <v>0</v>
      </c>
      <c r="E104" s="15" t="s">
        <v>95</v>
      </c>
    </row>
    <row r="105" spans="1:5" ht="31.5" x14ac:dyDescent="0.25">
      <c r="A105" s="6" t="s">
        <v>101</v>
      </c>
      <c r="B105" s="1" t="s">
        <v>47</v>
      </c>
      <c r="C105" s="1" t="s">
        <v>15</v>
      </c>
      <c r="D105" s="1">
        <v>0</v>
      </c>
      <c r="E105" s="15" t="s">
        <v>95</v>
      </c>
    </row>
    <row r="106" spans="1:5" x14ac:dyDescent="0.25">
      <c r="A106" s="19" t="s">
        <v>102</v>
      </c>
      <c r="B106" s="19"/>
      <c r="C106" s="19"/>
      <c r="D106" s="19"/>
      <c r="E106" s="8"/>
    </row>
    <row r="107" spans="1:5" ht="31.5" x14ac:dyDescent="0.25">
      <c r="A107" s="6" t="s">
        <v>103</v>
      </c>
      <c r="B107" s="1" t="s">
        <v>85</v>
      </c>
      <c r="C107" s="1" t="s">
        <v>86</v>
      </c>
      <c r="D107" s="1">
        <v>0</v>
      </c>
      <c r="E107" s="15" t="s">
        <v>95</v>
      </c>
    </row>
    <row r="108" spans="1:5" ht="31.5" x14ac:dyDescent="0.25">
      <c r="A108" s="6" t="s">
        <v>104</v>
      </c>
      <c r="B108" s="1" t="s">
        <v>88</v>
      </c>
      <c r="C108" s="1" t="s">
        <v>86</v>
      </c>
      <c r="D108" s="1">
        <v>0</v>
      </c>
      <c r="E108" s="15" t="s">
        <v>95</v>
      </c>
    </row>
    <row r="109" spans="1:5" ht="31.5" x14ac:dyDescent="0.25">
      <c r="A109" s="6" t="s">
        <v>105</v>
      </c>
      <c r="B109" s="1" t="s">
        <v>106</v>
      </c>
      <c r="C109" s="1" t="s">
        <v>86</v>
      </c>
      <c r="D109" s="1">
        <v>0</v>
      </c>
      <c r="E109" s="15" t="s">
        <v>95</v>
      </c>
    </row>
    <row r="110" spans="1:5" ht="31.5" x14ac:dyDescent="0.25">
      <c r="A110" s="6" t="s">
        <v>107</v>
      </c>
      <c r="B110" s="1" t="s">
        <v>92</v>
      </c>
      <c r="C110" s="1" t="s">
        <v>15</v>
      </c>
      <c r="D110" s="1">
        <v>0</v>
      </c>
      <c r="E110" s="15" t="s">
        <v>95</v>
      </c>
    </row>
    <row r="111" spans="1:5" x14ac:dyDescent="0.25">
      <c r="A111" s="19" t="s">
        <v>108</v>
      </c>
      <c r="B111" s="19"/>
      <c r="C111" s="19"/>
      <c r="D111" s="19"/>
    </row>
    <row r="112" spans="1:5" x14ac:dyDescent="0.25">
      <c r="A112" s="6" t="s">
        <v>109</v>
      </c>
      <c r="B112" s="1" t="s">
        <v>110</v>
      </c>
      <c r="C112" s="1" t="s">
        <v>86</v>
      </c>
      <c r="D112" s="1">
        <v>5</v>
      </c>
      <c r="E112" s="15" t="s">
        <v>111</v>
      </c>
    </row>
    <row r="113" spans="1:5" x14ac:dyDescent="0.25">
      <c r="A113" s="6" t="s">
        <v>112</v>
      </c>
      <c r="B113" s="1" t="s">
        <v>113</v>
      </c>
      <c r="C113" s="1" t="s">
        <v>86</v>
      </c>
      <c r="D113" s="1">
        <v>0</v>
      </c>
      <c r="E113" s="15" t="s">
        <v>111</v>
      </c>
    </row>
    <row r="114" spans="1:5" ht="31.5" x14ac:dyDescent="0.25">
      <c r="A114" s="6" t="s">
        <v>114</v>
      </c>
      <c r="B114" s="1" t="s">
        <v>115</v>
      </c>
      <c r="C114" s="1" t="s">
        <v>15</v>
      </c>
      <c r="D114" s="1">
        <v>0</v>
      </c>
      <c r="E114" s="15" t="s">
        <v>111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4:D94"/>
    <mergeCell ref="A99:D99"/>
    <mergeCell ref="A106:D106"/>
    <mergeCell ref="A111:D111"/>
    <mergeCell ref="E27:E28"/>
    <mergeCell ref="F27:F28"/>
  </mergeCells>
  <pageMargins left="0.7" right="0.7" top="0.75" bottom="0.75" header="0.3" footer="0.3"/>
  <pageSetup paperSize="9" scale="52" orientation="portrait" r:id="rId1"/>
  <rowBreaks count="1" manualBreakCount="1"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2022-03-29T06:36:40Z</dcterms:modified>
</cp:coreProperties>
</file>