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F98" i="1" l="1"/>
  <c r="E98" i="1"/>
  <c r="D93" i="1"/>
  <c r="D55" i="1"/>
  <c r="D56" i="1"/>
  <c r="D57" i="1"/>
  <c r="D58" i="1"/>
  <c r="D11" i="1"/>
  <c r="D10" i="1"/>
  <c r="D9" i="1"/>
  <c r="D97" i="1" l="1"/>
  <c r="D96" i="1"/>
  <c r="D95" i="1"/>
  <c r="D92" i="1"/>
  <c r="D91" i="1"/>
  <c r="D90" i="1"/>
  <c r="D88" i="1"/>
  <c r="D87" i="1"/>
  <c r="D86" i="1"/>
  <c r="D85" i="1"/>
  <c r="D84" i="1"/>
  <c r="D82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8" i="1" s="1"/>
  <c r="D15" i="1" l="1"/>
  <c r="D14" i="1"/>
  <c r="D13" i="1"/>
  <c r="D12" i="1" l="1"/>
  <c r="D17" i="1" s="1"/>
  <c r="D16" i="1" s="1"/>
  <c r="F16" i="1" s="1"/>
  <c r="E25" i="1" s="1"/>
  <c r="D22" i="1" l="1"/>
  <c r="D24" i="1"/>
</calcChain>
</file>

<file path=xl/sharedStrings.xml><?xml version="1.0" encoding="utf-8"?>
<sst xmlns="http://schemas.openxmlformats.org/spreadsheetml/2006/main" count="364" uniqueCount="249">
  <si>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</si>
  <si>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</si>
  <si>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</si>
  <si>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</si>
  <si>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</si>
  <si>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</si>
  <si>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</si>
  <si>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</si>
  <si>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</si>
  <si>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</si>
  <si>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</si>
  <si>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</si>
  <si>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</si>
  <si>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</si>
  <si>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</si>
  <si>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</si>
  <si>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</si>
  <si>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</si>
  <si>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</si>
  <si>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</si>
  <si>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</si>
  <si>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</si>
  <si>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</si>
  <si>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</si>
  <si>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</si>
  <si>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</si>
  <si>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</si>
  <si>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</si>
  <si>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</si>
  <si>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</si>
  <si>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</si>
  <si>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</si>
  <si>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</si>
  <si>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</si>
  <si>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</si>
  <si>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</si>
  <si>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</si>
  <si>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</si>
  <si>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</si>
  <si>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</si>
  <si>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</si>
  <si>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</si>
  <si>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</si>
  <si>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</si>
  <si>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</si>
  <si>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</si>
  <si>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</si>
  <si>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</si>
  <si>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</si>
  <si>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</si>
  <si>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</si>
  <si>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</si>
  <si>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</si>
  <si>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</si>
  <si>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</si>
  <si>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</si>
  <si>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</si>
  <si>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</si>
  <si>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</si>
  <si>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</si>
  <si>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</si>
  <si>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</si>
  <si>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</si>
  <si>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</si>
  <si>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</si>
  <si>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</si>
  <si>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</si>
  <si>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</si>
  <si>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</si>
  <si>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</si>
  <si>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</si>
  <si>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</si>
  <si>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</si>
  <si>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</si>
  <si>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</si>
  <si>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</si>
  <si>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</si>
  <si>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</si>
  <si>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</si>
  <si>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</si>
  <si>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</si>
  <si>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</si>
  <si>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</si>
  <si>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</si>
  <si>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</si>
  <si>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</si>
  <si>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</si>
  <si>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</si>
  <si>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</si>
  <si>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</si>
  <si>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</si>
  <si>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</si>
  <si>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</si>
  <si>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</si>
  <si>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</si>
  <si>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</si>
  <si>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</si>
  <si>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</si>
  <si>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</si>
  <si>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</si>
  <si>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</si>
  <si>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</si>
  <si>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</si>
  <si>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</si>
  <si>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</si>
  <si>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</si>
  <si>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</si>
  <si>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</si>
  <si>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</si>
  <si>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</si>
  <si>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</si>
  <si>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</si>
  <si>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</si>
  <si>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</si>
  <si>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</si>
  <si>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</si>
  <si>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</si>
  <si>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</si>
  <si>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</si>
  <si>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</si>
  <si>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</si>
  <si>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Отчет об исполнении управляющей организацией ООО "ГУК "Привокзальная" договора оказания услуг выполнения работ за 2020 год по дому №38 ул. Интернациональная в  г. Липецке</t>
  </si>
  <si>
    <t>31.03.2021 г.</t>
  </si>
  <si>
    <t>01.01.2020 г.</t>
  </si>
  <si>
    <t>31.12.2020 г.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</si>
  <si>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</si>
  <si>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</si>
  <si>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</si>
  <si>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</si>
  <si>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</si>
  <si>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</si>
  <si>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</si>
  <si>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</si>
  <si>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</si>
  <si>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01.01.21-31.08.21</t>
  </si>
  <si>
    <t>01.09.21-31.12.21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</si>
  <si>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</si>
  <si>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</si>
  <si>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</si>
  <si>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</si>
  <si>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</si>
  <si>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</si>
  <si>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</si>
  <si>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</si>
  <si>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</si>
  <si>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</si>
  <si>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</si>
  <si>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</si>
  <si>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</si>
  <si>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</si>
  <si>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</si>
  <si>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</si>
  <si>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</si>
  <si>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</si>
  <si>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</si>
  <si>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</si>
  <si>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</si>
  <si>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</si>
  <si>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</si>
  <si>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</si>
  <si>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</si>
  <si>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</si>
  <si>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</si>
  <si>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</si>
  <si>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</si>
  <si>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Измерение, испытание электропроводки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</si>
  <si>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</si>
  <si>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</si>
  <si>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</si>
  <si>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</si>
  <si>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</si>
  <si>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</si>
  <si>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</si>
  <si>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</si>
  <si>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</si>
  <si>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21.26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</si>
  <si>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</si>
  <si>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</si>
  <si>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</si>
  <si>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</si>
  <si>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</si>
  <si>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</si>
  <si>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</si>
  <si>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</si>
  <si>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</si>
  <si>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</si>
  <si>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</si>
  <si>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</si>
  <si>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</si>
  <si>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</si>
  <si>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</si>
  <si>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</si>
  <si>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</si>
  <si>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</si>
  <si>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</si>
  <si>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</si>
  <si>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</si>
  <si>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</si>
  <si>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</si>
  <si>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</si>
  <si>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</si>
  <si>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</si>
  <si>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</si>
  <si>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</si>
  <si>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</si>
  <si>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</si>
  <si>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</si>
  <si>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</si>
  <si>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</si>
  <si>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</si>
  <si>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</si>
  <si>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</si>
  <si>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</si>
  <si>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</si>
  <si>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</si>
  <si>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</si>
  <si>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</si>
  <si>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</si>
  <si>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</si>
  <si>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</si>
  <si>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</si>
  <si>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</si>
  <si>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</si>
  <si>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</si>
  <si>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</si>
  <si>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</si>
  <si>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</si>
  <si>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</si>
  <si>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</si>
  <si>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</si>
  <si>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</si>
  <si>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</si>
  <si>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</si>
  <si>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</si>
  <si>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</si>
  <si>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</si>
  <si>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</si>
  <si>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</si>
  <si>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</si>
  <si>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</si>
  <si>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</si>
  <si>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почтовых ящиков</t>
  </si>
  <si>
    <t>Обследование спец.организациями</t>
  </si>
  <si>
    <t>21.27</t>
  </si>
  <si>
    <t>21.28</t>
  </si>
  <si>
    <t>21.29</t>
  </si>
  <si>
    <t>21.30</t>
  </si>
  <si>
    <t xml:space="preserve">     шкафы для электрощитков и слаботочных устройств</t>
  </si>
  <si>
    <t>25.6.4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</si>
</sst>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38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-171667.80574933928</v>
          </cell>
        </row>
        <row r="25">
          <cell r="D25">
            <v>23789.22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J123">
            <v>18559.149777623476</v>
          </cell>
        </row>
        <row r="124">
          <cell r="GJ124">
            <v>19434.610684701631</v>
          </cell>
        </row>
        <row r="125">
          <cell r="GJ125">
            <v>4549.1506116206037</v>
          </cell>
        </row>
      </sheetData>
      <sheetData sheetId="1">
        <row r="123">
          <cell r="GE123">
            <v>27588.319515254992</v>
          </cell>
          <cell r="GJ123">
            <v>34971.07551841619</v>
          </cell>
        </row>
        <row r="124">
          <cell r="GJ124">
            <v>36620.500429315798</v>
          </cell>
        </row>
        <row r="125">
          <cell r="GJ125">
            <v>8571.98155572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topLeftCell="A10" zoomScale="90" zoomScaleNormal="80" zoomScaleSheetLayoutView="90" workbookViewId="0">
      <selection activeCell="E10" sqref="E1:L1048576"/>
    </sheetView>
  </sheetViews>
  <sheetFormatPr defaultRowHeight="15.75" x14ac:dyDescent="0.25"/>
  <cols>
    <col min="1" max="1" width="9.140625" style="11"/>
    <col min="2" max="2" width="62.42578125" style="14" customWidth="1"/>
    <col min="3" max="3" width="26.42578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7" t="s">
        <v>121</v>
      </c>
      <c r="B2" s="37"/>
      <c r="C2" s="37"/>
      <c r="D2" s="37"/>
      <c r="E2" s="14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124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-171667.80574933928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23789.22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122706.4685773977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2020'!$GJ$124+'[2]ГУК 2021'!$GJ$124</f>
        <v>56055.111114017433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2020'!$GJ$123+'[2]ГУК 2021'!$GJ$123</f>
        <v>53530.225296039665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2020'!$GJ$125+'[2]ГУК 2021'!$GJ$125</f>
        <v>13121.132167340604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61322.938577397683</v>
      </c>
      <c r="E16" s="14">
        <v>61322.94</v>
      </c>
      <c r="F16" s="9">
        <f>D16-E16</f>
        <v>-1.4226023195078596E-3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D12-D25+D103+D119</f>
        <v>61322.938577397683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D16+D10+D103+D119</f>
        <v>-125887.35717194161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21.75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D22-D98</f>
        <v>-248588.68129245419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45841.04</v>
      </c>
      <c r="E25" s="9">
        <f>D25+F16</f>
        <v>45841.038577397681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31.5" customHeight="1" x14ac:dyDescent="0.25">
      <c r="A27" s="15" t="s">
        <v>1</v>
      </c>
      <c r="B27" s="3" t="s">
        <v>50</v>
      </c>
      <c r="C27" s="3" t="s">
        <v>132</v>
      </c>
      <c r="D27" s="17" t="s">
        <v>133</v>
      </c>
      <c r="E27" s="36" t="s">
        <v>134</v>
      </c>
      <c r="F27" s="36" t="s">
        <v>135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136</v>
      </c>
      <c r="B28" s="18" t="s">
        <v>137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138</v>
      </c>
      <c r="C29" s="21" t="s">
        <v>139</v>
      </c>
      <c r="D29" s="22">
        <f>E29*E$2*8+F29*E$2*4</f>
        <v>330.48035189554457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139</v>
      </c>
      <c r="D30" s="22">
        <f t="shared" ref="D30:D58" si="0">E30*E$2*8+F30*E$2*4</f>
        <v>222.89006626029214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140</v>
      </c>
      <c r="C31" s="21" t="s">
        <v>139</v>
      </c>
      <c r="D31" s="22">
        <f t="shared" si="0"/>
        <v>817.07797733428004</v>
      </c>
      <c r="E31" s="23">
        <v>8.0314170000000004E-2</v>
      </c>
      <c r="F31" s="24">
        <v>8.5245460038000001E-2</v>
      </c>
    </row>
    <row r="32" spans="1:22" x14ac:dyDescent="0.25">
      <c r="A32" s="6" t="s">
        <v>125</v>
      </c>
      <c r="B32" s="20" t="s">
        <v>84</v>
      </c>
      <c r="C32" s="21" t="s">
        <v>139</v>
      </c>
      <c r="D32" s="22">
        <f t="shared" si="0"/>
        <v>6773.0269164305209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127</v>
      </c>
      <c r="B33" s="20" t="s">
        <v>141</v>
      </c>
      <c r="C33" s="21" t="s">
        <v>139</v>
      </c>
      <c r="D33" s="22">
        <f t="shared" si="0"/>
        <v>934.60494540081368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129</v>
      </c>
      <c r="B34" s="20" t="s">
        <v>82</v>
      </c>
      <c r="C34" s="21" t="s">
        <v>139</v>
      </c>
      <c r="D34" s="22">
        <f t="shared" si="0"/>
        <v>1141.5941782446698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83</v>
      </c>
      <c r="C35" s="21" t="s">
        <v>139</v>
      </c>
      <c r="D35" s="22">
        <f t="shared" si="0"/>
        <v>1993.6646967270394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142</v>
      </c>
      <c r="C36" s="21" t="s">
        <v>139</v>
      </c>
      <c r="D36" s="22">
        <f t="shared" si="0"/>
        <v>8.9408726617670986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143</v>
      </c>
      <c r="C37" s="21" t="s">
        <v>139</v>
      </c>
      <c r="D37" s="22">
        <f t="shared" si="0"/>
        <v>1537.5945299214754</v>
      </c>
      <c r="E37" s="23">
        <v>0.15113689499999999</v>
      </c>
      <c r="F37" s="24">
        <v>0.16041670035299999</v>
      </c>
    </row>
    <row r="38" spans="1:22" x14ac:dyDescent="0.25">
      <c r="A38" s="6" t="s">
        <v>131</v>
      </c>
      <c r="B38" s="20" t="s">
        <v>144</v>
      </c>
      <c r="C38" s="21" t="s">
        <v>139</v>
      </c>
      <c r="D38" s="22">
        <f t="shared" si="0"/>
        <v>3745.9258315863676</v>
      </c>
      <c r="E38" s="23">
        <v>0.36820344250000003</v>
      </c>
      <c r="F38" s="24">
        <v>0.3908111338695</v>
      </c>
    </row>
    <row r="39" spans="1:22" ht="31.5" x14ac:dyDescent="0.25">
      <c r="A39" s="6" t="s">
        <v>145</v>
      </c>
      <c r="B39" s="20" t="s">
        <v>146</v>
      </c>
      <c r="C39" s="21" t="s">
        <v>139</v>
      </c>
      <c r="D39" s="22">
        <f t="shared" si="0"/>
        <v>47.627546825796472</v>
      </c>
      <c r="E39" s="23">
        <v>4.6815199999999998E-3</v>
      </c>
      <c r="F39" s="24">
        <v>4.9689653279999992E-3</v>
      </c>
    </row>
    <row r="40" spans="1:22" ht="31.5" x14ac:dyDescent="0.25">
      <c r="A40" s="6" t="s">
        <v>147</v>
      </c>
      <c r="B40" s="20" t="s">
        <v>148</v>
      </c>
      <c r="C40" s="21" t="s">
        <v>139</v>
      </c>
      <c r="D40" s="22">
        <f t="shared" si="0"/>
        <v>172.03952222348741</v>
      </c>
      <c r="E40" s="23">
        <v>1.69105175E-2</v>
      </c>
      <c r="F40" s="24">
        <v>1.7948823274499998E-2</v>
      </c>
    </row>
    <row r="41" spans="1:22" ht="31.5" x14ac:dyDescent="0.25">
      <c r="A41" s="6" t="s">
        <v>149</v>
      </c>
      <c r="B41" s="20" t="s">
        <v>150</v>
      </c>
      <c r="C41" s="21" t="s">
        <v>139</v>
      </c>
      <c r="D41" s="22">
        <f t="shared" si="0"/>
        <v>1032.2371333409244</v>
      </c>
      <c r="E41" s="23">
        <v>0.101463105</v>
      </c>
      <c r="F41" s="24">
        <v>0.10769293964699998</v>
      </c>
    </row>
    <row r="42" spans="1:22" x14ac:dyDescent="0.25">
      <c r="A42" s="6" t="s">
        <v>151</v>
      </c>
      <c r="B42" s="20" t="s">
        <v>152</v>
      </c>
      <c r="C42" s="21" t="s">
        <v>139</v>
      </c>
      <c r="D42" s="22">
        <f t="shared" si="0"/>
        <v>1869.1991831696973</v>
      </c>
      <c r="E42" s="23">
        <v>0.1837317675</v>
      </c>
      <c r="F42" s="24">
        <v>0.19501289802449998</v>
      </c>
    </row>
    <row r="43" spans="1:22" x14ac:dyDescent="0.25">
      <c r="A43" s="6" t="s">
        <v>153</v>
      </c>
      <c r="B43" s="20" t="s">
        <v>154</v>
      </c>
      <c r="C43" s="21" t="s">
        <v>139</v>
      </c>
      <c r="D43" s="22">
        <f t="shared" si="0"/>
        <v>4058.481607630657</v>
      </c>
      <c r="E43" s="23">
        <v>0.3989259175</v>
      </c>
      <c r="F43" s="24">
        <v>0.42341996883449995</v>
      </c>
    </row>
    <row r="44" spans="1:22" x14ac:dyDescent="0.25">
      <c r="A44" s="6" t="s">
        <v>155</v>
      </c>
      <c r="B44" s="20" t="s">
        <v>156</v>
      </c>
      <c r="C44" s="21" t="s">
        <v>139</v>
      </c>
      <c r="D44" s="22">
        <f t="shared" si="0"/>
        <v>451.57296139485493</v>
      </c>
      <c r="E44" s="23">
        <v>4.4387082500000001E-2</v>
      </c>
      <c r="F44" s="24">
        <v>4.7112449365499999E-2</v>
      </c>
    </row>
    <row r="45" spans="1:22" x14ac:dyDescent="0.25">
      <c r="A45" s="6" t="s">
        <v>157</v>
      </c>
      <c r="B45" s="20" t="s">
        <v>81</v>
      </c>
      <c r="C45" s="21" t="s">
        <v>139</v>
      </c>
      <c r="D45" s="22">
        <f t="shared" si="0"/>
        <v>7965.3538547607623</v>
      </c>
      <c r="E45" s="23">
        <v>0.78294948750000004</v>
      </c>
      <c r="F45" s="24">
        <v>0.83102258603250001</v>
      </c>
    </row>
    <row r="46" spans="1:22" ht="31.5" x14ac:dyDescent="0.25">
      <c r="A46" s="6" t="s">
        <v>158</v>
      </c>
      <c r="B46" s="20" t="s">
        <v>159</v>
      </c>
      <c r="C46" s="21" t="s">
        <v>139</v>
      </c>
      <c r="D46" s="22">
        <f t="shared" si="0"/>
        <v>772.88758035809701</v>
      </c>
      <c r="E46" s="23">
        <v>7.5970502499999995E-2</v>
      </c>
      <c r="F46" s="24">
        <v>8.0635091353499985E-2</v>
      </c>
    </row>
    <row r="47" spans="1:22" ht="31.5" x14ac:dyDescent="0.25">
      <c r="A47" s="6" t="s">
        <v>160</v>
      </c>
      <c r="B47" s="20" t="s">
        <v>240</v>
      </c>
      <c r="C47" s="21" t="s">
        <v>139</v>
      </c>
      <c r="D47" s="22">
        <f t="shared" si="0"/>
        <v>1682.4152517782418</v>
      </c>
      <c r="E47" s="23">
        <v>0.1653719575</v>
      </c>
      <c r="F47" s="24">
        <v>0.17552579569049997</v>
      </c>
    </row>
    <row r="48" spans="1:22" ht="31.5" x14ac:dyDescent="0.25">
      <c r="A48" s="6" t="s">
        <v>162</v>
      </c>
      <c r="B48" s="20" t="s">
        <v>161</v>
      </c>
      <c r="C48" s="21" t="s">
        <v>139</v>
      </c>
      <c r="D48" s="22">
        <f t="shared" si="0"/>
        <v>614.65019569271476</v>
      </c>
      <c r="E48" s="23">
        <v>6.0416657500000005E-2</v>
      </c>
      <c r="F48" s="24">
        <v>6.4126240270499998E-2</v>
      </c>
    </row>
    <row r="49" spans="1:22" ht="31.5" x14ac:dyDescent="0.25">
      <c r="A49" s="6" t="s">
        <v>164</v>
      </c>
      <c r="B49" s="20" t="s">
        <v>163</v>
      </c>
      <c r="C49" s="21" t="s">
        <v>139</v>
      </c>
      <c r="D49" s="22">
        <f t="shared" si="0"/>
        <v>1189.6500303476764</v>
      </c>
      <c r="E49" s="23">
        <v>0.11693590749999999</v>
      </c>
      <c r="F49" s="24">
        <v>0.12411577222049998</v>
      </c>
    </row>
    <row r="50" spans="1:22" x14ac:dyDescent="0.25">
      <c r="A50" s="6" t="s">
        <v>166</v>
      </c>
      <c r="B50" s="20" t="s">
        <v>165</v>
      </c>
      <c r="C50" s="21" t="s">
        <v>62</v>
      </c>
      <c r="D50" s="22">
        <f t="shared" si="0"/>
        <v>2206.157652383049</v>
      </c>
      <c r="E50" s="23">
        <v>0.21685288999999999</v>
      </c>
      <c r="F50" s="24">
        <v>0.23016765744599996</v>
      </c>
    </row>
    <row r="51" spans="1:22" x14ac:dyDescent="0.25">
      <c r="A51" s="6" t="s">
        <v>168</v>
      </c>
      <c r="B51" s="20" t="s">
        <v>80</v>
      </c>
      <c r="C51" s="21" t="s">
        <v>139</v>
      </c>
      <c r="D51" s="22">
        <f t="shared" si="0"/>
        <v>853.44109536944302</v>
      </c>
      <c r="E51" s="23">
        <v>8.3888459999999998E-2</v>
      </c>
      <c r="F51" s="24">
        <v>8.9039211443999983E-2</v>
      </c>
    </row>
    <row r="52" spans="1:22" x14ac:dyDescent="0.25">
      <c r="A52" s="6" t="s">
        <v>170</v>
      </c>
      <c r="B52" s="20" t="s">
        <v>167</v>
      </c>
      <c r="C52" s="21" t="s">
        <v>139</v>
      </c>
      <c r="D52" s="22">
        <f t="shared" si="0"/>
        <v>241.8532824087826</v>
      </c>
      <c r="E52" s="23">
        <v>2.3772817499999998E-2</v>
      </c>
      <c r="F52" s="24">
        <v>2.5232468494499994E-2</v>
      </c>
    </row>
    <row r="53" spans="1:22" ht="31.5" x14ac:dyDescent="0.25">
      <c r="A53" s="6" t="s">
        <v>173</v>
      </c>
      <c r="B53" s="20" t="s">
        <v>169</v>
      </c>
      <c r="C53" s="21" t="s">
        <v>139</v>
      </c>
      <c r="D53" s="22">
        <f t="shared" si="0"/>
        <v>3090.2975284965473</v>
      </c>
      <c r="E53" s="23">
        <v>0.30375886749999997</v>
      </c>
      <c r="F53" s="24">
        <v>0.32240966196449994</v>
      </c>
    </row>
    <row r="54" spans="1:22" x14ac:dyDescent="0.25">
      <c r="A54" s="6" t="s">
        <v>175</v>
      </c>
      <c r="B54" s="20" t="s">
        <v>241</v>
      </c>
      <c r="C54" s="21" t="s">
        <v>139</v>
      </c>
      <c r="D54" s="22">
        <f t="shared" si="0"/>
        <v>1731.5846976019957</v>
      </c>
      <c r="E54" s="23">
        <v>0.17020503749999999</v>
      </c>
      <c r="F54" s="24">
        <v>0.18065562680249997</v>
      </c>
    </row>
    <row r="55" spans="1:22" x14ac:dyDescent="0.25">
      <c r="A55" s="6" t="s">
        <v>243</v>
      </c>
      <c r="B55" s="20" t="s">
        <v>242</v>
      </c>
      <c r="C55" s="21" t="s">
        <v>139</v>
      </c>
      <c r="D55" s="22">
        <f t="shared" si="0"/>
        <v>535.38159651299998</v>
      </c>
      <c r="E55" s="23">
        <v>5.2625000000000005E-2</v>
      </c>
      <c r="F55" s="24">
        <v>5.5856175000000001E-2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244</v>
      </c>
      <c r="B56" s="20" t="s">
        <v>171</v>
      </c>
      <c r="C56" s="21" t="s">
        <v>172</v>
      </c>
      <c r="D56" s="22">
        <f t="shared" si="0"/>
        <v>1892.6488970969665</v>
      </c>
      <c r="E56" s="23">
        <v>0.18603674249999999</v>
      </c>
      <c r="F56" s="24">
        <v>0.19745939848949998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245</v>
      </c>
      <c r="B57" s="20" t="s">
        <v>174</v>
      </c>
      <c r="C57" s="21" t="s">
        <v>58</v>
      </c>
      <c r="D57" s="22">
        <f t="shared" si="0"/>
        <v>3492.8830738104625</v>
      </c>
      <c r="E57" s="23">
        <v>0.3433307625</v>
      </c>
      <c r="F57" s="24">
        <v>0.36441127131749995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6" t="s">
        <v>246</v>
      </c>
      <c r="B58" s="20" t="s">
        <v>176</v>
      </c>
      <c r="C58" s="21" t="s">
        <v>177</v>
      </c>
      <c r="D58" s="22">
        <f t="shared" si="0"/>
        <v>2050.5864680683017</v>
      </c>
      <c r="E58" s="23">
        <v>0.2015611175</v>
      </c>
      <c r="F58" s="24">
        <v>0.21393697011449997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x14ac:dyDescent="0.25">
      <c r="A59" s="15" t="s">
        <v>178</v>
      </c>
      <c r="B59" s="25" t="s">
        <v>179</v>
      </c>
      <c r="C59" s="1" t="s">
        <v>7</v>
      </c>
      <c r="D59" s="19" t="s">
        <v>7</v>
      </c>
      <c r="E59" s="23"/>
      <c r="F59" s="24"/>
    </row>
    <row r="60" spans="1:22" ht="31.5" x14ac:dyDescent="0.25">
      <c r="A60" s="6" t="s">
        <v>180</v>
      </c>
      <c r="B60" s="20" t="s">
        <v>181</v>
      </c>
      <c r="C60" s="1" t="s">
        <v>7</v>
      </c>
      <c r="D60" s="19" t="s">
        <v>7</v>
      </c>
      <c r="E60" s="23"/>
      <c r="F60" s="24"/>
    </row>
    <row r="61" spans="1:22" ht="31.5" x14ac:dyDescent="0.25">
      <c r="A61" s="6" t="s">
        <v>182</v>
      </c>
      <c r="B61" s="20" t="s">
        <v>74</v>
      </c>
      <c r="C61" s="26" t="s">
        <v>183</v>
      </c>
      <c r="D61" s="22">
        <f t="shared" ref="D61:D68" si="1">E61*E$2*8+F61*E$2*4</f>
        <v>1702.5134769113399</v>
      </c>
      <c r="E61" s="23">
        <v>0.16734750000000001</v>
      </c>
      <c r="F61" s="24">
        <v>0.17762263649999999</v>
      </c>
    </row>
    <row r="62" spans="1:22" ht="31.5" x14ac:dyDescent="0.25">
      <c r="A62" s="6" t="s">
        <v>184</v>
      </c>
      <c r="B62" s="20" t="s">
        <v>185</v>
      </c>
      <c r="C62" s="26" t="s">
        <v>76</v>
      </c>
      <c r="D62" s="22">
        <f t="shared" si="1"/>
        <v>3222.9972110082599</v>
      </c>
      <c r="E62" s="23">
        <v>0.31680249999999999</v>
      </c>
      <c r="F62" s="24">
        <v>0.33625417349999998</v>
      </c>
    </row>
    <row r="63" spans="1:22" s="5" customFormat="1" ht="24.75" customHeight="1" x14ac:dyDescent="0.25">
      <c r="A63" s="6" t="s">
        <v>186</v>
      </c>
      <c r="B63" s="20" t="s">
        <v>187</v>
      </c>
      <c r="C63" s="26" t="s">
        <v>60</v>
      </c>
      <c r="D63" s="22">
        <f t="shared" si="1"/>
        <v>824.48765863001995</v>
      </c>
      <c r="E63" s="23">
        <v>8.1042500000000003E-2</v>
      </c>
      <c r="F63" s="24">
        <v>8.6018509499999993E-2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188</v>
      </c>
      <c r="B64" s="20" t="s">
        <v>77</v>
      </c>
      <c r="C64" s="26" t="s">
        <v>60</v>
      </c>
      <c r="D64" s="22">
        <f t="shared" si="1"/>
        <v>1691.8058449810799</v>
      </c>
      <c r="E64" s="23">
        <v>0.166295</v>
      </c>
      <c r="F64" s="24">
        <v>0.17650551299999998</v>
      </c>
    </row>
    <row r="65" spans="1:22" x14ac:dyDescent="0.25">
      <c r="A65" s="6" t="s">
        <v>189</v>
      </c>
      <c r="B65" s="20" t="s">
        <v>119</v>
      </c>
      <c r="C65" s="26" t="s">
        <v>139</v>
      </c>
      <c r="D65" s="22">
        <f t="shared" si="1"/>
        <v>439.01290914065999</v>
      </c>
      <c r="E65" s="23">
        <v>4.3152500000000003E-2</v>
      </c>
      <c r="F65" s="24">
        <v>4.5802063499999997E-2</v>
      </c>
    </row>
    <row r="66" spans="1:22" ht="31.5" x14ac:dyDescent="0.25">
      <c r="A66" s="6" t="s">
        <v>190</v>
      </c>
      <c r="B66" s="20" t="s">
        <v>191</v>
      </c>
      <c r="C66" s="26" t="s">
        <v>139</v>
      </c>
      <c r="D66" s="22">
        <f t="shared" si="1"/>
        <v>2312.8484969361598</v>
      </c>
      <c r="E66" s="23">
        <v>0.22733999999999999</v>
      </c>
      <c r="F66" s="24">
        <v>0.24129867599999996</v>
      </c>
    </row>
    <row r="67" spans="1:22" x14ac:dyDescent="0.25">
      <c r="A67" s="6" t="s">
        <v>192</v>
      </c>
      <c r="B67" s="20" t="s">
        <v>193</v>
      </c>
      <c r="C67" s="26" t="s">
        <v>75</v>
      </c>
      <c r="D67" s="22">
        <f t="shared" si="1"/>
        <v>471.13580493143991</v>
      </c>
      <c r="E67" s="23">
        <v>4.6309999999999997E-2</v>
      </c>
      <c r="F67" s="24">
        <v>4.9153433999999989E-2</v>
      </c>
    </row>
    <row r="68" spans="1:22" x14ac:dyDescent="0.25">
      <c r="A68" s="6" t="s">
        <v>194</v>
      </c>
      <c r="B68" s="20" t="s">
        <v>195</v>
      </c>
      <c r="C68" s="26" t="s">
        <v>71</v>
      </c>
      <c r="D68" s="22">
        <f t="shared" si="1"/>
        <v>364.05948562883998</v>
      </c>
      <c r="E68" s="23">
        <v>3.5785000000000004E-2</v>
      </c>
      <c r="F68" s="24">
        <v>3.7982199000000001E-2</v>
      </c>
    </row>
    <row r="69" spans="1:22" s="5" customFormat="1" ht="35.25" customHeight="1" x14ac:dyDescent="0.25">
      <c r="A69" s="6" t="s">
        <v>57</v>
      </c>
      <c r="B69" s="20" t="s">
        <v>196</v>
      </c>
      <c r="C69" s="1" t="s">
        <v>7</v>
      </c>
      <c r="D69" s="19" t="s">
        <v>7</v>
      </c>
      <c r="E69" s="23"/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197</v>
      </c>
      <c r="B70" s="20" t="s">
        <v>198</v>
      </c>
      <c r="C70" s="26" t="s">
        <v>76</v>
      </c>
      <c r="D70" s="22">
        <f t="shared" ref="D70:D75" si="2">E70*E$2*8+F70*E$2*4</f>
        <v>2869.6453573096796</v>
      </c>
      <c r="E70" s="23">
        <v>0.28206999999999999</v>
      </c>
      <c r="F70" s="24">
        <v>0.29938909799999996</v>
      </c>
    </row>
    <row r="71" spans="1:22" x14ac:dyDescent="0.25">
      <c r="A71" s="6" t="s">
        <v>199</v>
      </c>
      <c r="B71" s="20" t="s">
        <v>200</v>
      </c>
      <c r="C71" s="26" t="s">
        <v>76</v>
      </c>
      <c r="D71" s="22">
        <f t="shared" si="2"/>
        <v>6874.29969922692</v>
      </c>
      <c r="E71" s="23">
        <v>0.675705</v>
      </c>
      <c r="F71" s="24">
        <v>0.71719328699999996</v>
      </c>
    </row>
    <row r="72" spans="1:22" x14ac:dyDescent="0.25">
      <c r="A72" s="6" t="s">
        <v>201</v>
      </c>
      <c r="B72" s="20" t="s">
        <v>78</v>
      </c>
      <c r="C72" s="26" t="s">
        <v>202</v>
      </c>
      <c r="D72" s="22">
        <f t="shared" si="2"/>
        <v>610.3350200248201</v>
      </c>
      <c r="E72" s="23">
        <v>5.9992500000000004E-2</v>
      </c>
      <c r="F72" s="24">
        <v>6.3676039500000003E-2</v>
      </c>
    </row>
    <row r="73" spans="1:22" x14ac:dyDescent="0.25">
      <c r="A73" s="6" t="s">
        <v>203</v>
      </c>
      <c r="B73" s="20" t="s">
        <v>204</v>
      </c>
      <c r="C73" s="26" t="s">
        <v>75</v>
      </c>
      <c r="D73" s="22">
        <f t="shared" si="2"/>
        <v>256.98316632624</v>
      </c>
      <c r="E73" s="23">
        <v>2.5260000000000001E-2</v>
      </c>
      <c r="F73" s="24">
        <v>2.6810964E-2</v>
      </c>
    </row>
    <row r="74" spans="1:22" x14ac:dyDescent="0.25">
      <c r="A74" s="6" t="s">
        <v>205</v>
      </c>
      <c r="B74" s="20" t="s">
        <v>206</v>
      </c>
      <c r="C74" s="26" t="s">
        <v>59</v>
      </c>
      <c r="D74" s="22">
        <f t="shared" si="2"/>
        <v>3040.9674681938395</v>
      </c>
      <c r="E74" s="23">
        <v>0.29890999999999995</v>
      </c>
      <c r="F74" s="24">
        <v>0.31726307399999992</v>
      </c>
    </row>
    <row r="75" spans="1:22" s="5" customFormat="1" x14ac:dyDescent="0.25">
      <c r="A75" s="6" t="s">
        <v>207</v>
      </c>
      <c r="B75" s="20" t="s">
        <v>208</v>
      </c>
      <c r="C75" s="26" t="s">
        <v>76</v>
      </c>
      <c r="D75" s="22">
        <f t="shared" si="2"/>
        <v>128.49158316312</v>
      </c>
      <c r="E75" s="23">
        <v>1.2630000000000001E-2</v>
      </c>
      <c r="F75" s="24">
        <v>1.3405482E-2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15" t="s">
        <v>209</v>
      </c>
      <c r="B76" s="25" t="s">
        <v>210</v>
      </c>
      <c r="C76" s="1" t="s">
        <v>7</v>
      </c>
      <c r="D76" s="19" t="s">
        <v>7</v>
      </c>
      <c r="E76" s="23"/>
      <c r="F76" s="24"/>
    </row>
    <row r="77" spans="1:22" x14ac:dyDescent="0.25">
      <c r="A77" s="6" t="s">
        <v>51</v>
      </c>
      <c r="B77" s="27" t="s">
        <v>73</v>
      </c>
      <c r="C77" s="1" t="s">
        <v>211</v>
      </c>
      <c r="D77" s="22">
        <f t="shared" ref="D77:D78" si="3">E77*E$2*8+F77*E$2*4</f>
        <v>211.75412905282172</v>
      </c>
      <c r="E77" s="23">
        <v>2.0814239999999998E-2</v>
      </c>
      <c r="F77" s="24">
        <v>2.2092234335999994E-2</v>
      </c>
    </row>
    <row r="78" spans="1:22" x14ac:dyDescent="0.25">
      <c r="A78" s="6" t="s">
        <v>212</v>
      </c>
      <c r="B78" s="28" t="s">
        <v>72</v>
      </c>
      <c r="C78" s="21" t="s">
        <v>139</v>
      </c>
      <c r="D78" s="22">
        <f t="shared" si="3"/>
        <v>318.60558808488634</v>
      </c>
      <c r="E78" s="23">
        <v>3.1317137500000002E-2</v>
      </c>
      <c r="F78" s="24">
        <v>3.32400097425E-2</v>
      </c>
    </row>
    <row r="79" spans="1:22" ht="31.5" x14ac:dyDescent="0.25">
      <c r="A79" s="15" t="s">
        <v>213</v>
      </c>
      <c r="B79" s="25" t="s">
        <v>214</v>
      </c>
      <c r="C79" s="1" t="s">
        <v>7</v>
      </c>
      <c r="D79" s="19" t="s">
        <v>7</v>
      </c>
      <c r="E79" s="29"/>
      <c r="F79" s="30"/>
    </row>
    <row r="80" spans="1:22" ht="31.5" x14ac:dyDescent="0.25">
      <c r="A80" s="6" t="s">
        <v>52</v>
      </c>
      <c r="B80" s="31" t="s">
        <v>215</v>
      </c>
      <c r="C80" s="32" t="s">
        <v>216</v>
      </c>
      <c r="D80" s="22">
        <f t="shared" ref="D80:D82" si="4">E80*E$2*8+F80*E$2*4</f>
        <v>153.69734872695204</v>
      </c>
      <c r="E80" s="29">
        <v>1.5107585E-2</v>
      </c>
      <c r="F80" s="30">
        <v>1.6035190719E-2</v>
      </c>
    </row>
    <row r="81" spans="1:22" s="5" customFormat="1" ht="31.5" x14ac:dyDescent="0.25">
      <c r="A81" s="6" t="s">
        <v>217</v>
      </c>
      <c r="B81" s="31" t="s">
        <v>218</v>
      </c>
      <c r="C81" s="32" t="s">
        <v>211</v>
      </c>
      <c r="D81" s="22">
        <f t="shared" si="4"/>
        <v>409.85602739456203</v>
      </c>
      <c r="E81" s="29">
        <v>4.0286542500000001E-2</v>
      </c>
      <c r="F81" s="30">
        <v>4.2760136209499998E-2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64</v>
      </c>
      <c r="B82" s="31" t="s">
        <v>219</v>
      </c>
      <c r="C82" s="26" t="s">
        <v>139</v>
      </c>
      <c r="D82" s="22">
        <f t="shared" si="4"/>
        <v>667.41740584503589</v>
      </c>
      <c r="E82" s="29">
        <v>6.560337749999999E-2</v>
      </c>
      <c r="F82" s="30">
        <v>6.9631424878499978E-2</v>
      </c>
    </row>
    <row r="83" spans="1:22" x14ac:dyDescent="0.25">
      <c r="A83" s="15" t="s">
        <v>220</v>
      </c>
      <c r="B83" s="33" t="s">
        <v>221</v>
      </c>
      <c r="C83" s="26"/>
      <c r="D83" s="22"/>
      <c r="E83" s="29"/>
      <c r="F83" s="30"/>
    </row>
    <row r="84" spans="1:22" ht="31.5" x14ac:dyDescent="0.25">
      <c r="A84" s="6" t="s">
        <v>54</v>
      </c>
      <c r="B84" s="31" t="s">
        <v>222</v>
      </c>
      <c r="C84" s="26" t="s">
        <v>61</v>
      </c>
      <c r="D84" s="22">
        <f t="shared" ref="D84:D88" si="5">E84*E$2*8+F84*E$2*4</f>
        <v>7612.055539221833</v>
      </c>
      <c r="E84" s="29">
        <v>0.74822224999999998</v>
      </c>
      <c r="F84" s="30">
        <v>0.79416309614999991</v>
      </c>
    </row>
    <row r="85" spans="1:22" ht="31.5" x14ac:dyDescent="0.25">
      <c r="A85" s="6" t="s">
        <v>223</v>
      </c>
      <c r="B85" s="31" t="s">
        <v>224</v>
      </c>
      <c r="C85" s="26" t="s">
        <v>60</v>
      </c>
      <c r="D85" s="22">
        <f t="shared" si="5"/>
        <v>3039.8967050008141</v>
      </c>
      <c r="E85" s="29">
        <v>0.29880475000000001</v>
      </c>
      <c r="F85" s="30">
        <v>0.31715136164999996</v>
      </c>
    </row>
    <row r="86" spans="1:22" x14ac:dyDescent="0.25">
      <c r="A86" s="6" t="s">
        <v>65</v>
      </c>
      <c r="B86" s="31" t="s">
        <v>225</v>
      </c>
      <c r="C86" s="26" t="s">
        <v>58</v>
      </c>
      <c r="D86" s="22">
        <f t="shared" si="5"/>
        <v>578.21212423403995</v>
      </c>
      <c r="E86" s="29">
        <v>5.6834999999999997E-2</v>
      </c>
      <c r="F86" s="30">
        <v>6.032466899999999E-2</v>
      </c>
    </row>
    <row r="87" spans="1:22" s="5" customFormat="1" x14ac:dyDescent="0.25">
      <c r="A87" s="6" t="s">
        <v>126</v>
      </c>
      <c r="B87" s="31" t="s">
        <v>226</v>
      </c>
      <c r="C87" s="26" t="s">
        <v>59</v>
      </c>
      <c r="D87" s="22">
        <f t="shared" si="5"/>
        <v>276.25690380070796</v>
      </c>
      <c r="E87" s="29">
        <v>2.7154499999999998E-2</v>
      </c>
      <c r="F87" s="30">
        <v>2.8821786299999996E-2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6" t="s">
        <v>128</v>
      </c>
      <c r="B88" s="31" t="s">
        <v>227</v>
      </c>
      <c r="C88" s="26" t="s">
        <v>62</v>
      </c>
      <c r="D88" s="22">
        <f t="shared" si="5"/>
        <v>115.64242484680798</v>
      </c>
      <c r="E88" s="29">
        <v>1.1367E-2</v>
      </c>
      <c r="F88" s="30">
        <v>1.2064933799999998E-2</v>
      </c>
    </row>
    <row r="89" spans="1:22" x14ac:dyDescent="0.25">
      <c r="A89" s="6" t="s">
        <v>130</v>
      </c>
      <c r="B89" s="31" t="s">
        <v>228</v>
      </c>
      <c r="C89" s="26"/>
      <c r="D89" s="22"/>
      <c r="E89" s="29"/>
      <c r="F89" s="30"/>
    </row>
    <row r="90" spans="1:22" x14ac:dyDescent="0.25">
      <c r="A90" s="6" t="s">
        <v>229</v>
      </c>
      <c r="B90" s="31" t="s">
        <v>230</v>
      </c>
      <c r="C90" s="26" t="s">
        <v>62</v>
      </c>
      <c r="D90" s="22">
        <f t="shared" ref="D90:D93" si="6">E90*E$2*8+F90*E$2*4</f>
        <v>35.335185369857996</v>
      </c>
      <c r="E90" s="29">
        <v>3.4732499999999998E-3</v>
      </c>
      <c r="F90" s="30">
        <v>3.6865075499999994E-3</v>
      </c>
    </row>
    <row r="91" spans="1:22" x14ac:dyDescent="0.25">
      <c r="A91" s="6" t="s">
        <v>231</v>
      </c>
      <c r="B91" s="31" t="s">
        <v>232</v>
      </c>
      <c r="C91" s="26" t="s">
        <v>62</v>
      </c>
      <c r="D91" s="22">
        <f t="shared" si="6"/>
        <v>29.981369404727999</v>
      </c>
      <c r="E91" s="29">
        <v>2.947E-3</v>
      </c>
      <c r="F91" s="30">
        <v>3.1279457999999999E-3</v>
      </c>
    </row>
    <row r="92" spans="1:22" x14ac:dyDescent="0.25">
      <c r="A92" s="6" t="s">
        <v>233</v>
      </c>
      <c r="B92" s="31" t="s">
        <v>234</v>
      </c>
      <c r="C92" s="26" t="s">
        <v>62</v>
      </c>
      <c r="D92" s="22">
        <f t="shared" si="6"/>
        <v>1.070763193026</v>
      </c>
      <c r="E92" s="29">
        <v>1.0525000000000001E-4</v>
      </c>
      <c r="F92" s="30">
        <v>1.1171235E-4</v>
      </c>
    </row>
    <row r="93" spans="1:22" x14ac:dyDescent="0.25">
      <c r="A93" s="6" t="s">
        <v>248</v>
      </c>
      <c r="B93" s="31" t="s">
        <v>247</v>
      </c>
      <c r="C93" s="26" t="s">
        <v>62</v>
      </c>
      <c r="D93" s="22">
        <f t="shared" si="6"/>
        <v>5.3538159651299999</v>
      </c>
      <c r="E93" s="29">
        <v>5.2625000000000003E-4</v>
      </c>
      <c r="F93" s="30">
        <v>5.5856174999999999E-4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15" t="s">
        <v>235</v>
      </c>
      <c r="B94" s="25" t="s">
        <v>236</v>
      </c>
      <c r="C94" s="1" t="s">
        <v>7</v>
      </c>
      <c r="D94" s="19" t="s">
        <v>7</v>
      </c>
      <c r="E94" s="23"/>
      <c r="F94" s="24"/>
    </row>
    <row r="95" spans="1:22" x14ac:dyDescent="0.25">
      <c r="A95" s="6" t="s">
        <v>55</v>
      </c>
      <c r="B95" s="28" t="s">
        <v>237</v>
      </c>
      <c r="C95" s="21" t="s">
        <v>53</v>
      </c>
      <c r="D95" s="22">
        <f t="shared" ref="D95:D97" si="7">E95*E$2*8+F95*E$2*4</f>
        <v>9476.2542582800997</v>
      </c>
      <c r="E95" s="29">
        <v>0.93146249999999997</v>
      </c>
      <c r="F95" s="30">
        <v>0.98865429749999989</v>
      </c>
    </row>
    <row r="96" spans="1:22" x14ac:dyDescent="0.25">
      <c r="A96" s="6" t="s">
        <v>238</v>
      </c>
      <c r="B96" s="28" t="s">
        <v>68</v>
      </c>
      <c r="C96" s="1"/>
      <c r="D96" s="22">
        <f t="shared" si="7"/>
        <v>13121.132167340604</v>
      </c>
      <c r="E96" s="23">
        <v>1.2897335000000001</v>
      </c>
      <c r="F96" s="24">
        <v>1.3689231368999999</v>
      </c>
    </row>
    <row r="97" spans="1:6" x14ac:dyDescent="0.25">
      <c r="A97" s="6" t="s">
        <v>66</v>
      </c>
      <c r="B97" s="28" t="s">
        <v>239</v>
      </c>
      <c r="C97" s="1"/>
      <c r="D97" s="22">
        <f t="shared" si="7"/>
        <v>8387.8234725691691</v>
      </c>
      <c r="E97" s="29">
        <v>0.82447587499999997</v>
      </c>
      <c r="F97" s="30">
        <v>0.87509869372499993</v>
      </c>
    </row>
    <row r="98" spans="1:6" x14ac:dyDescent="0.25">
      <c r="A98" s="6"/>
      <c r="B98" s="3" t="s">
        <v>85</v>
      </c>
      <c r="C98" s="1" t="s">
        <v>15</v>
      </c>
      <c r="D98" s="8">
        <f>SUM(D29:D58)+SUM(D61:D68)+SUM(D70:D75)+SUM(D80:D82)+SUM(D84:D88)+SUM(D90:D92)+SUM(D77:D78)+SUM(D95:D97)</f>
        <v>122701.3241205126</v>
      </c>
      <c r="E98" s="34">
        <f t="shared" ref="E98:F98" si="8">SUM(E29:E58)+SUM(E61:E68)+SUM(E70:E75)+SUM(E80:E82)+SUM(E84:E88)+SUM(E90:E92)+SUM(E77:E78)+SUM(E95:E97)</f>
        <v>12.0608501</v>
      </c>
      <c r="F98" s="34">
        <f t="shared" si="8"/>
        <v>12.801386296139999</v>
      </c>
    </row>
    <row r="99" spans="1:6" x14ac:dyDescent="0.25">
      <c r="A99" s="35" t="s">
        <v>86</v>
      </c>
      <c r="B99" s="35"/>
      <c r="C99" s="35"/>
      <c r="D99" s="35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0</v>
      </c>
      <c r="E100" s="14" t="s">
        <v>120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0</v>
      </c>
      <c r="E101" s="14" t="s">
        <v>120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4" t="s">
        <v>120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-18442.490000000002</v>
      </c>
      <c r="E103" s="14" t="s">
        <v>120</v>
      </c>
    </row>
    <row r="104" spans="1:6" x14ac:dyDescent="0.25">
      <c r="A104" s="35" t="s">
        <v>96</v>
      </c>
      <c r="B104" s="35"/>
      <c r="C104" s="35"/>
      <c r="D104" s="35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4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4" t="s">
        <v>98</v>
      </c>
    </row>
    <row r="111" spans="1:6" x14ac:dyDescent="0.25">
      <c r="A111" s="35" t="s">
        <v>105</v>
      </c>
      <c r="B111" s="35"/>
      <c r="C111" s="35"/>
      <c r="D111" s="35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4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4" t="s">
        <v>98</v>
      </c>
    </row>
    <row r="116" spans="1:5" x14ac:dyDescent="0.25">
      <c r="A116" s="35" t="s">
        <v>111</v>
      </c>
      <c r="B116" s="35"/>
      <c r="C116" s="35"/>
      <c r="D116" s="35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4</v>
      </c>
      <c r="E117" s="14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0</v>
      </c>
      <c r="E118" s="14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">
        <v>2900</v>
      </c>
      <c r="E119" s="14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2022-03-29T11:53:32Z</dcterms:modified>
</cp:coreProperties>
</file>