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Лист1!$A$1:$D$104</definedName>
  </definedNames>
  <calcPr calcId="162913"/>
</workbook>
</file>

<file path=xl/calcChain.xml><?xml version="1.0" encoding="utf-8"?>
<calcChain xmlns="http://schemas.openxmlformats.org/spreadsheetml/2006/main">
  <c r="E83" i="1" l="1"/>
  <c r="F83" i="1"/>
  <c r="D77" i="1"/>
  <c r="D11" i="1"/>
  <c r="D10" i="1"/>
  <c r="D9" i="1"/>
  <c r="D82" i="1" l="1"/>
  <c r="D81" i="1"/>
  <c r="D80" i="1"/>
  <c r="D78" i="1"/>
  <c r="D76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83" i="1" l="1"/>
  <c r="D15" i="1"/>
  <c r="D14" i="1"/>
  <c r="D13" i="1"/>
  <c r="D12" i="1" l="1"/>
  <c r="D17" i="1" s="1"/>
  <c r="D16" i="1" s="1"/>
  <c r="F16" i="1" s="1"/>
  <c r="E25" i="1" s="1"/>
  <c r="D22" i="1" l="1"/>
  <c r="D24" i="1"/>
</calcChain>
</file>

<file path=xl/sharedStrings.xml><?xml version="1.0" encoding="utf-8"?>
<sst xmlns="http://schemas.openxmlformats.org/spreadsheetml/2006/main" count="321" uniqueCount="217">
  <si>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</si>
  <si>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</si>
  <si>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</si>
  <si>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</si>
  <si>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</si>
  <si>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</si>
  <si>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</si>
  <si>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</si>
  <si>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</si>
  <si>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</si>
  <si>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</si>
  <si>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</si>
  <si>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</si>
  <si>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</si>
  <si>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</si>
  <si>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</si>
  <si>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</si>
  <si>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</si>
  <si>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</si>
  <si>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</si>
  <si>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</si>
  <si>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</si>
  <si>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</si>
  <si>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</si>
  <si>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</si>
  <si>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</si>
  <si>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</si>
  <si>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</si>
  <si>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</si>
  <si>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</si>
  <si>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</si>
  <si>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</si>
  <si>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</si>
  <si>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</si>
  <si>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</si>
  <si>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</si>
  <si>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</si>
  <si>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</si>
  <si>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</si>
  <si>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</si>
  <si>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</si>
  <si>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</si>
  <si>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</si>
  <si>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</si>
  <si>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</si>
  <si>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</si>
  <si>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</si>
  <si>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</si>
  <si>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</si>
  <si>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</si>
  <si>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</si>
  <si>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24.1</t>
  </si>
  <si>
    <t>круглосуточно</t>
  </si>
  <si>
    <t>26.1</t>
  </si>
  <si>
    <t>21.2</t>
  </si>
  <si>
    <t>22.2.1</t>
  </si>
  <si>
    <t>1 раз в месяц</t>
  </si>
  <si>
    <t>2 раза в год</t>
  </si>
  <si>
    <t>1 раз в неделю</t>
  </si>
  <si>
    <t>21.3</t>
  </si>
  <si>
    <t>24.3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</si>
  <si>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</si>
  <si>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</si>
  <si>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</si>
  <si>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</si>
  <si>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</si>
  <si>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</si>
  <si>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</si>
  <si>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</si>
  <si>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</si>
  <si>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</si>
  <si>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</si>
  <si>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</si>
  <si>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</si>
  <si>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</si>
  <si>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</si>
  <si>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</si>
  <si>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</si>
  <si>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</si>
  <si>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</si>
  <si>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</si>
  <si>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</si>
  <si>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</si>
  <si>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</si>
  <si>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</si>
  <si>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</si>
  <si>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</si>
  <si>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</si>
  <si>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</si>
  <si>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</si>
  <si>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</si>
  <si>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</si>
  <si>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</si>
  <si>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</si>
  <si>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</si>
  <si>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</si>
  <si>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</si>
  <si>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</si>
  <si>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</si>
  <si>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</si>
  <si>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</si>
  <si>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</si>
  <si>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</si>
  <si>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</si>
  <si>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</si>
  <si>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</si>
  <si>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</si>
  <si>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</si>
  <si>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</si>
  <si>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</si>
  <si>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</si>
  <si>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</si>
  <si>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</si>
  <si>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</si>
  <si>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</si>
  <si>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</si>
  <si>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21.5</t>
  </si>
  <si>
    <t>21.6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</si>
  <si>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</si>
  <si>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по дому №22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</si>
  <si>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</si>
  <si>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</si>
  <si>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</si>
  <si>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</si>
  <si>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</si>
  <si>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01.01.21-31.07.21</t>
  </si>
  <si>
    <t>01.08.21-31.12.21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</si>
  <si>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</si>
  <si>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</si>
  <si>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</si>
  <si>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</si>
  <si>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</si>
  <si>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</si>
  <si>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</si>
  <si>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</si>
  <si>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</si>
  <si>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</si>
  <si>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</si>
  <si>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</si>
  <si>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</si>
  <si>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</si>
  <si>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</si>
  <si>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</si>
  <si>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</si>
  <si>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</si>
  <si>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</si>
  <si>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</si>
  <si>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</si>
  <si>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</si>
  <si>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</si>
  <si>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</si>
  <si>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</si>
  <si>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</si>
  <si>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</si>
  <si>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</si>
  <si>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</si>
  <si>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</si>
  <si>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</si>
  <si>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</si>
  <si>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</si>
  <si>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</si>
  <si>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</si>
  <si>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</si>
  <si>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</si>
  <si>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Обследование спец.организациями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</si>
  <si>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</si>
  <si>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</si>
  <si>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</si>
  <si>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</si>
  <si>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</si>
  <si>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</si>
  <si>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</si>
  <si>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</si>
  <si>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</si>
  <si>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</si>
  <si>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</si>
  <si>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</si>
  <si>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</si>
  <si>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</si>
  <si>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</si>
  <si>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</si>
  <si>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</si>
  <si>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</si>
  <si>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</si>
  <si>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</si>
  <si>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</si>
  <si>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</si>
  <si>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</si>
  <si>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</si>
  <si>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</si>
  <si>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</si>
  <si>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</si>
  <si>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</si>
  <si>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</si>
  <si>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</si>
  <si>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</si>
  <si>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</si>
  <si>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</si>
  <si>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</si>
  <si>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</si>
  <si>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</si>
  <si>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</si>
  <si>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</si>
  <si>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</si>
  <si>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</si>
  <si>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</si>
  <si>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</si>
  <si>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</si>
  <si>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</si>
  <si>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</si>
  <si>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</si>
  <si>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</si>
  <si>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</si>
  <si>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</si>
  <si>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</si>
  <si>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Проведение техосмотров и устранение незначит. неисправн. Дымоудаления</t>
  </si>
  <si>
    <t>24.2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</si>
</sst>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22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-47852.935583878629</v>
          </cell>
        </row>
        <row r="25">
          <cell r="D25">
            <v>23710.86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G123">
            <v>18411.866707892335</v>
          </cell>
        </row>
        <row r="124">
          <cell r="GG124">
            <v>15068.098891854133</v>
          </cell>
        </row>
        <row r="125">
          <cell r="GG125">
            <v>4496.2280431480494</v>
          </cell>
        </row>
      </sheetData>
      <sheetData sheetId="1">
        <row r="123">
          <cell r="GE123">
            <v>27588.319515254992</v>
          </cell>
          <cell r="GG123">
            <v>24285.484634491495</v>
          </cell>
        </row>
        <row r="124">
          <cell r="GG124">
            <v>19875.012670619741</v>
          </cell>
        </row>
        <row r="125">
          <cell r="GG125">
            <v>5930.5815530500004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="90" zoomScaleNormal="80" zoomScaleSheetLayoutView="90" workbookViewId="0">
      <selection activeCell="D9" sqref="D9"/>
    </sheetView>
  </sheetViews>
  <sheetFormatPr defaultRowHeight="15.75" x14ac:dyDescent="0.25"/>
  <cols>
    <col min="1" max="1" width="9.140625" style="11"/>
    <col min="2" max="2" width="62.42578125" style="15" customWidth="1"/>
    <col min="3" max="3" width="24.28515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7" width="18.7109375" style="15" hidden="1" customWidth="1"/>
    <col min="8" max="12" width="9.140625" style="15" hidden="1" customWidth="1"/>
    <col min="13" max="14" width="9.140625" style="15" customWidth="1"/>
    <col min="15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6" t="s">
        <v>119</v>
      </c>
      <c r="B2" s="36"/>
      <c r="C2" s="36"/>
      <c r="D2" s="36"/>
      <c r="E2" s="15">
        <v>656.9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122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-47852.935583878629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23710.86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88067.272501055762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2020'!$GG$124+'[2]ГУК 2021'!$GG$124</f>
        <v>34943.111562473874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2020'!$GG$123+'[2]ГУК 2021'!$GG$123</f>
        <v>42697.35134238383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2020'!$GG$125+'[2]ГУК 2021'!$GG$125</f>
        <v>10426.809596198051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87248.662501055762</v>
      </c>
      <c r="E16" s="15">
        <v>87248.66</v>
      </c>
      <c r="F16" s="9">
        <f>D16-E16</f>
        <v>2.5010557583300397E-3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D12-D25+D96+D107</f>
        <v>87248.662501055762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39395.726917177133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D22-D83</f>
        <v>-48671.545583878644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4">
        <v>818.61</v>
      </c>
      <c r="E25" s="9">
        <f>D25+F16</f>
        <v>818.61250105575834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0" customHeight="1" x14ac:dyDescent="0.25">
      <c r="A27" s="16" t="s">
        <v>1</v>
      </c>
      <c r="B27" s="3" t="s">
        <v>50</v>
      </c>
      <c r="C27" s="3" t="s">
        <v>123</v>
      </c>
      <c r="D27" s="18" t="s">
        <v>124</v>
      </c>
      <c r="E27" s="35" t="s">
        <v>125</v>
      </c>
      <c r="F27" s="35" t="s">
        <v>126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127</v>
      </c>
      <c r="B28" s="19" t="s">
        <v>128</v>
      </c>
      <c r="C28" s="1" t="s">
        <v>7</v>
      </c>
      <c r="D28" s="20" t="s">
        <v>7</v>
      </c>
      <c r="E28" s="35"/>
      <c r="F28" s="35"/>
    </row>
    <row r="29" spans="1:22" x14ac:dyDescent="0.25">
      <c r="A29" s="6" t="s">
        <v>49</v>
      </c>
      <c r="B29" s="21" t="s">
        <v>129</v>
      </c>
      <c r="C29" s="22" t="s">
        <v>130</v>
      </c>
      <c r="D29" s="23">
        <f>E29*E$2*7+F29*E$2*5</f>
        <v>262.618778665788</v>
      </c>
      <c r="E29" s="24">
        <v>3.2484359999999997E-2</v>
      </c>
      <c r="F29" s="25">
        <v>3.4478899703999991E-2</v>
      </c>
    </row>
    <row r="30" spans="1:22" x14ac:dyDescent="0.25">
      <c r="A30" s="6" t="s">
        <v>54</v>
      </c>
      <c r="B30" s="21" t="s">
        <v>73</v>
      </c>
      <c r="C30" s="22" t="s">
        <v>130</v>
      </c>
      <c r="D30" s="23">
        <f t="shared" ref="D30:D55" si="0">E30*E$2*7+F30*E$2*5</f>
        <v>177.121322469772</v>
      </c>
      <c r="E30" s="24">
        <v>2.1908840000000002E-2</v>
      </c>
      <c r="F30" s="25">
        <v>2.3254042775999999E-2</v>
      </c>
    </row>
    <row r="31" spans="1:22" x14ac:dyDescent="0.25">
      <c r="A31" s="6" t="s">
        <v>59</v>
      </c>
      <c r="B31" s="21" t="s">
        <v>131</v>
      </c>
      <c r="C31" s="22" t="s">
        <v>130</v>
      </c>
      <c r="D31" s="23">
        <f t="shared" si="0"/>
        <v>649.29736140581099</v>
      </c>
      <c r="E31" s="24">
        <v>8.0314170000000004E-2</v>
      </c>
      <c r="F31" s="25">
        <v>8.5245460038000001E-2</v>
      </c>
    </row>
    <row r="32" spans="1:22" x14ac:dyDescent="0.25">
      <c r="A32" s="6" t="s">
        <v>115</v>
      </c>
      <c r="B32" s="21" t="s">
        <v>78</v>
      </c>
      <c r="C32" s="22" t="s">
        <v>130</v>
      </c>
      <c r="D32" s="23">
        <f t="shared" si="0"/>
        <v>5382.238449158076</v>
      </c>
      <c r="E32" s="24">
        <v>0.66575045500000007</v>
      </c>
      <c r="F32" s="25">
        <v>0.70662753293699998</v>
      </c>
    </row>
    <row r="33" spans="1:22" s="5" customFormat="1" x14ac:dyDescent="0.25">
      <c r="A33" s="6" t="s">
        <v>116</v>
      </c>
      <c r="B33" s="21" t="s">
        <v>132</v>
      </c>
      <c r="C33" s="22" t="s">
        <v>130</v>
      </c>
      <c r="D33" s="23">
        <f t="shared" si="0"/>
        <v>742.69107947980297</v>
      </c>
      <c r="E33" s="24">
        <v>9.1866409999999996E-2</v>
      </c>
      <c r="F33" s="25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117</v>
      </c>
      <c r="B34" s="21" t="s">
        <v>76</v>
      </c>
      <c r="C34" s="22" t="s">
        <v>130</v>
      </c>
      <c r="D34" s="23">
        <f t="shared" si="0"/>
        <v>907.17668116423613</v>
      </c>
      <c r="E34" s="24">
        <v>0.11221228749999999</v>
      </c>
      <c r="F34" s="25">
        <v>0.11910212195249999</v>
      </c>
    </row>
    <row r="35" spans="1:22" x14ac:dyDescent="0.25">
      <c r="A35" s="6" t="s">
        <v>62</v>
      </c>
      <c r="B35" s="21" t="s">
        <v>77</v>
      </c>
      <c r="C35" s="22" t="s">
        <v>130</v>
      </c>
      <c r="D35" s="23">
        <f t="shared" si="0"/>
        <v>1584.2811372006781</v>
      </c>
      <c r="E35" s="24">
        <v>0.1959660275</v>
      </c>
      <c r="F35" s="25">
        <v>0.20799834158849997</v>
      </c>
    </row>
    <row r="36" spans="1:22" ht="31.5" x14ac:dyDescent="0.25">
      <c r="A36" s="6" t="s">
        <v>64</v>
      </c>
      <c r="B36" s="21" t="s">
        <v>133</v>
      </c>
      <c r="C36" s="22" t="s">
        <v>130</v>
      </c>
      <c r="D36" s="23">
        <f t="shared" si="0"/>
        <v>7.1049339096012494</v>
      </c>
      <c r="E36" s="24">
        <v>8.788375E-4</v>
      </c>
      <c r="F36" s="25">
        <v>9.3279812249999993E-4</v>
      </c>
    </row>
    <row r="37" spans="1:22" x14ac:dyDescent="0.25">
      <c r="A37" s="6" t="s">
        <v>65</v>
      </c>
      <c r="B37" s="21" t="s">
        <v>134</v>
      </c>
      <c r="C37" s="22" t="s">
        <v>130</v>
      </c>
      <c r="D37" s="23">
        <f t="shared" si="0"/>
        <v>1221.8614365879284</v>
      </c>
      <c r="E37" s="24">
        <v>0.15113689499999999</v>
      </c>
      <c r="F37" s="25">
        <v>0.16041670035299999</v>
      </c>
    </row>
    <row r="38" spans="1:22" x14ac:dyDescent="0.25">
      <c r="A38" s="6" t="s">
        <v>118</v>
      </c>
      <c r="B38" s="21" t="s">
        <v>135</v>
      </c>
      <c r="C38" s="22" t="s">
        <v>130</v>
      </c>
      <c r="D38" s="23">
        <f t="shared" si="0"/>
        <v>2976.7290588421229</v>
      </c>
      <c r="E38" s="24">
        <v>0.36820344250000003</v>
      </c>
      <c r="F38" s="25">
        <v>0.3908111338695</v>
      </c>
    </row>
    <row r="39" spans="1:22" ht="31.5" x14ac:dyDescent="0.25">
      <c r="A39" s="6" t="s">
        <v>136</v>
      </c>
      <c r="B39" s="21" t="s">
        <v>137</v>
      </c>
      <c r="C39" s="22" t="s">
        <v>130</v>
      </c>
      <c r="D39" s="23">
        <f t="shared" si="0"/>
        <v>37.847600035816001</v>
      </c>
      <c r="E39" s="24">
        <v>4.6815199999999998E-3</v>
      </c>
      <c r="F39" s="25">
        <v>4.9689653279999992E-3</v>
      </c>
    </row>
    <row r="40" spans="1:22" ht="31.5" x14ac:dyDescent="0.25">
      <c r="A40" s="6" t="s">
        <v>138</v>
      </c>
      <c r="B40" s="21" t="s">
        <v>139</v>
      </c>
      <c r="C40" s="22" t="s">
        <v>130</v>
      </c>
      <c r="D40" s="23">
        <f t="shared" si="0"/>
        <v>136.71254266534524</v>
      </c>
      <c r="E40" s="24">
        <v>1.69105175E-2</v>
      </c>
      <c r="F40" s="25">
        <v>1.7948823274499998E-2</v>
      </c>
    </row>
    <row r="41" spans="1:22" ht="31.5" x14ac:dyDescent="0.25">
      <c r="A41" s="6" t="s">
        <v>140</v>
      </c>
      <c r="B41" s="21" t="s">
        <v>141</v>
      </c>
      <c r="C41" s="22" t="s">
        <v>130</v>
      </c>
      <c r="D41" s="23">
        <f t="shared" si="0"/>
        <v>820.27525599207138</v>
      </c>
      <c r="E41" s="24">
        <v>0.101463105</v>
      </c>
      <c r="F41" s="25">
        <v>0.10769293964699998</v>
      </c>
    </row>
    <row r="42" spans="1:22" x14ac:dyDescent="0.25">
      <c r="A42" s="6" t="s">
        <v>142</v>
      </c>
      <c r="B42" s="21" t="s">
        <v>143</v>
      </c>
      <c r="C42" s="22" t="s">
        <v>130</v>
      </c>
      <c r="D42" s="23">
        <f t="shared" si="0"/>
        <v>1485.3736500567202</v>
      </c>
      <c r="E42" s="24">
        <v>0.1837317675</v>
      </c>
      <c r="F42" s="25">
        <v>0.19501289802449998</v>
      </c>
    </row>
    <row r="43" spans="1:22" x14ac:dyDescent="0.25">
      <c r="A43" s="6" t="s">
        <v>144</v>
      </c>
      <c r="B43" s="21" t="s">
        <v>145</v>
      </c>
      <c r="C43" s="22" t="s">
        <v>130</v>
      </c>
      <c r="D43" s="23">
        <f t="shared" si="0"/>
        <v>3225.1039340771649</v>
      </c>
      <c r="E43" s="24">
        <v>0.3989259175</v>
      </c>
      <c r="F43" s="25">
        <v>0.42341996883449995</v>
      </c>
    </row>
    <row r="44" spans="1:22" x14ac:dyDescent="0.25">
      <c r="A44" s="6" t="s">
        <v>146</v>
      </c>
      <c r="B44" s="21" t="s">
        <v>149</v>
      </c>
      <c r="C44" s="22" t="s">
        <v>130</v>
      </c>
      <c r="D44" s="23">
        <f t="shared" si="0"/>
        <v>358.84596140073472</v>
      </c>
      <c r="E44" s="24">
        <v>4.4387082500000001E-2</v>
      </c>
      <c r="F44" s="25">
        <v>4.7112449365499999E-2</v>
      </c>
    </row>
    <row r="45" spans="1:22" x14ac:dyDescent="0.25">
      <c r="A45" s="6" t="s">
        <v>147</v>
      </c>
      <c r="B45" s="21" t="s">
        <v>75</v>
      </c>
      <c r="C45" s="22" t="s">
        <v>130</v>
      </c>
      <c r="D45" s="23">
        <f t="shared" si="0"/>
        <v>6329.7303121949963</v>
      </c>
      <c r="E45" s="24">
        <v>0.78294948750000004</v>
      </c>
      <c r="F45" s="25">
        <v>0.83102258603250001</v>
      </c>
    </row>
    <row r="46" spans="1:22" ht="31.5" x14ac:dyDescent="0.25">
      <c r="A46" s="6" t="s">
        <v>148</v>
      </c>
      <c r="B46" s="21" t="s">
        <v>152</v>
      </c>
      <c r="C46" s="22" t="s">
        <v>130</v>
      </c>
      <c r="D46" s="23">
        <f t="shared" si="0"/>
        <v>614.18111919632065</v>
      </c>
      <c r="E46" s="24">
        <v>7.5970502499999995E-2</v>
      </c>
      <c r="F46" s="25">
        <v>8.0635091353499985E-2</v>
      </c>
    </row>
    <row r="47" spans="1:22" ht="31.5" x14ac:dyDescent="0.25">
      <c r="A47" s="6" t="s">
        <v>150</v>
      </c>
      <c r="B47" s="21" t="s">
        <v>155</v>
      </c>
      <c r="C47" s="22" t="s">
        <v>130</v>
      </c>
      <c r="D47" s="23">
        <f t="shared" si="0"/>
        <v>488.43655235070725</v>
      </c>
      <c r="E47" s="24">
        <v>6.0416657500000005E-2</v>
      </c>
      <c r="F47" s="25">
        <v>6.4126240270499998E-2</v>
      </c>
    </row>
    <row r="48" spans="1:22" ht="31.5" x14ac:dyDescent="0.25">
      <c r="A48" s="6" t="s">
        <v>151</v>
      </c>
      <c r="B48" s="21" t="s">
        <v>157</v>
      </c>
      <c r="C48" s="22" t="s">
        <v>130</v>
      </c>
      <c r="D48" s="23">
        <f t="shared" si="0"/>
        <v>945.36463731548213</v>
      </c>
      <c r="E48" s="24">
        <v>0.11693590749999999</v>
      </c>
      <c r="F48" s="25">
        <v>0.12411577222049998</v>
      </c>
    </row>
    <row r="49" spans="1:22" x14ac:dyDescent="0.25">
      <c r="A49" s="6" t="s">
        <v>153</v>
      </c>
      <c r="B49" s="21" t="s">
        <v>74</v>
      </c>
      <c r="C49" s="22" t="s">
        <v>130</v>
      </c>
      <c r="D49" s="23">
        <f t="shared" si="0"/>
        <v>678.19359560581802</v>
      </c>
      <c r="E49" s="24">
        <v>8.3888459999999998E-2</v>
      </c>
      <c r="F49" s="25">
        <v>8.9039211443999983E-2</v>
      </c>
    </row>
    <row r="50" spans="1:22" x14ac:dyDescent="0.25">
      <c r="A50" s="6" t="s">
        <v>154</v>
      </c>
      <c r="B50" s="21" t="s">
        <v>161</v>
      </c>
      <c r="C50" s="22" t="s">
        <v>130</v>
      </c>
      <c r="D50" s="23">
        <f t="shared" si="0"/>
        <v>192.19058948043522</v>
      </c>
      <c r="E50" s="24">
        <v>2.3772817499999998E-2</v>
      </c>
      <c r="F50" s="25">
        <v>2.5232468494499994E-2</v>
      </c>
    </row>
    <row r="51" spans="1:22" ht="31.5" x14ac:dyDescent="0.25">
      <c r="A51" s="6" t="s">
        <v>156</v>
      </c>
      <c r="B51" s="21" t="s">
        <v>163</v>
      </c>
      <c r="C51" s="22" t="s">
        <v>130</v>
      </c>
      <c r="D51" s="23">
        <f t="shared" si="0"/>
        <v>2455.7289351476502</v>
      </c>
      <c r="E51" s="24">
        <v>0.30375886749999997</v>
      </c>
      <c r="F51" s="25">
        <v>0.32240966196449994</v>
      </c>
    </row>
    <row r="52" spans="1:22" x14ac:dyDescent="0.25">
      <c r="A52" s="6" t="s">
        <v>158</v>
      </c>
      <c r="B52" s="21" t="s">
        <v>164</v>
      </c>
      <c r="C52" s="22" t="s">
        <v>130</v>
      </c>
      <c r="D52" s="23">
        <f t="shared" si="0"/>
        <v>170.17805771499997</v>
      </c>
      <c r="E52" s="24">
        <v>2.1049999999999999E-2</v>
      </c>
      <c r="F52" s="25">
        <v>2.2342469999999996E-2</v>
      </c>
    </row>
    <row r="53" spans="1:22" x14ac:dyDescent="0.25">
      <c r="A53" s="6" t="s">
        <v>159</v>
      </c>
      <c r="B53" s="21" t="s">
        <v>165</v>
      </c>
      <c r="C53" s="22" t="s">
        <v>166</v>
      </c>
      <c r="D53" s="23">
        <f t="shared" si="0"/>
        <v>4886.2970444621369</v>
      </c>
      <c r="E53" s="24">
        <v>0.60440549249999997</v>
      </c>
      <c r="F53" s="25">
        <v>0.64151598973949986</v>
      </c>
    </row>
    <row r="54" spans="1:22" x14ac:dyDescent="0.25">
      <c r="A54" s="6" t="s">
        <v>160</v>
      </c>
      <c r="B54" s="21" t="s">
        <v>167</v>
      </c>
      <c r="C54" s="22" t="s">
        <v>56</v>
      </c>
      <c r="D54" s="23">
        <f t="shared" si="0"/>
        <v>3467.1056410507808</v>
      </c>
      <c r="E54" s="24">
        <v>0.42886006999999998</v>
      </c>
      <c r="F54" s="25">
        <v>0.45519207829799996</v>
      </c>
    </row>
    <row r="55" spans="1:22" x14ac:dyDescent="0.25">
      <c r="A55" s="6" t="s">
        <v>162</v>
      </c>
      <c r="B55" s="21" t="s">
        <v>168</v>
      </c>
      <c r="C55" s="22" t="s">
        <v>169</v>
      </c>
      <c r="D55" s="23">
        <f t="shared" si="0"/>
        <v>2128.9360109175354</v>
      </c>
      <c r="E55" s="24">
        <v>0.26333655249999999</v>
      </c>
      <c r="F55" s="25">
        <v>0.27950541682349994</v>
      </c>
    </row>
    <row r="56" spans="1:22" x14ac:dyDescent="0.25">
      <c r="A56" s="16" t="s">
        <v>170</v>
      </c>
      <c r="B56" s="26" t="s">
        <v>171</v>
      </c>
      <c r="C56" s="1" t="s">
        <v>7</v>
      </c>
      <c r="D56" s="20" t="s">
        <v>7</v>
      </c>
      <c r="E56" s="24"/>
      <c r="F56" s="25"/>
    </row>
    <row r="57" spans="1:22" ht="31.5" x14ac:dyDescent="0.25">
      <c r="A57" s="6" t="s">
        <v>172</v>
      </c>
      <c r="B57" s="21" t="s">
        <v>173</v>
      </c>
      <c r="C57" s="1" t="s">
        <v>7</v>
      </c>
      <c r="D57" s="20" t="s">
        <v>7</v>
      </c>
      <c r="E57" s="24"/>
      <c r="F57" s="25"/>
    </row>
    <row r="58" spans="1:22" ht="31.5" x14ac:dyDescent="0.25">
      <c r="A58" s="6" t="s">
        <v>174</v>
      </c>
      <c r="B58" s="21" t="s">
        <v>68</v>
      </c>
      <c r="C58" s="27" t="s">
        <v>175</v>
      </c>
      <c r="D58" s="23">
        <f t="shared" ref="D58:D65" si="1">E58*E$2*7+F58*E$2*5</f>
        <v>1352.9155588342501</v>
      </c>
      <c r="E58" s="24">
        <v>0.16734750000000001</v>
      </c>
      <c r="F58" s="25">
        <v>0.17762263649999999</v>
      </c>
    </row>
    <row r="59" spans="1:22" ht="31.5" x14ac:dyDescent="0.25">
      <c r="A59" s="6" t="s">
        <v>176</v>
      </c>
      <c r="B59" s="21" t="s">
        <v>177</v>
      </c>
      <c r="C59" s="27" t="s">
        <v>70</v>
      </c>
      <c r="D59" s="23">
        <f t="shared" si="1"/>
        <v>2561.1797686107493</v>
      </c>
      <c r="E59" s="24">
        <v>0.31680249999999999</v>
      </c>
      <c r="F59" s="25">
        <v>0.33625417349999998</v>
      </c>
    </row>
    <row r="60" spans="1:22" x14ac:dyDescent="0.25">
      <c r="A60" s="6" t="s">
        <v>178</v>
      </c>
      <c r="B60" s="21" t="s">
        <v>179</v>
      </c>
      <c r="C60" s="27" t="s">
        <v>58</v>
      </c>
      <c r="D60" s="23">
        <f t="shared" si="1"/>
        <v>655.18552220275001</v>
      </c>
      <c r="E60" s="24">
        <v>8.1042500000000003E-2</v>
      </c>
      <c r="F60" s="25">
        <v>8.6018509499999993E-2</v>
      </c>
    </row>
    <row r="61" spans="1:22" s="5" customFormat="1" ht="24" customHeight="1" x14ac:dyDescent="0.25">
      <c r="A61" s="6" t="s">
        <v>180</v>
      </c>
      <c r="B61" s="21" t="s">
        <v>71</v>
      </c>
      <c r="C61" s="27" t="s">
        <v>58</v>
      </c>
      <c r="D61" s="23">
        <f t="shared" si="1"/>
        <v>1344.4066559485</v>
      </c>
      <c r="E61" s="24">
        <v>0.166295</v>
      </c>
      <c r="F61" s="25">
        <v>0.17650551299999998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181</v>
      </c>
      <c r="B62" s="21" t="s">
        <v>113</v>
      </c>
      <c r="C62" s="27" t="s">
        <v>130</v>
      </c>
      <c r="D62" s="23">
        <f t="shared" si="1"/>
        <v>348.86501831575004</v>
      </c>
      <c r="E62" s="24">
        <v>4.3152500000000003E-2</v>
      </c>
      <c r="F62" s="25">
        <v>4.5802063499999997E-2</v>
      </c>
    </row>
    <row r="63" spans="1:22" ht="31.5" x14ac:dyDescent="0.25">
      <c r="A63" s="6" t="s">
        <v>182</v>
      </c>
      <c r="B63" s="21" t="s">
        <v>183</v>
      </c>
      <c r="C63" s="27" t="s">
        <v>130</v>
      </c>
      <c r="D63" s="23">
        <f t="shared" si="1"/>
        <v>1837.9230233219998</v>
      </c>
      <c r="E63" s="24">
        <v>0.22733999999999999</v>
      </c>
      <c r="F63" s="25">
        <v>0.24129867599999996</v>
      </c>
    </row>
    <row r="64" spans="1:22" x14ac:dyDescent="0.25">
      <c r="A64" s="6" t="s">
        <v>184</v>
      </c>
      <c r="B64" s="21" t="s">
        <v>185</v>
      </c>
      <c r="C64" s="27" t="s">
        <v>69</v>
      </c>
      <c r="D64" s="23">
        <f t="shared" si="1"/>
        <v>374.39172697299989</v>
      </c>
      <c r="E64" s="24">
        <v>4.6309999999999997E-2</v>
      </c>
      <c r="F64" s="25">
        <v>4.9153433999999989E-2</v>
      </c>
    </row>
    <row r="65" spans="1:22" x14ac:dyDescent="0.25">
      <c r="A65" s="6" t="s">
        <v>186</v>
      </c>
      <c r="B65" s="21" t="s">
        <v>187</v>
      </c>
      <c r="C65" s="27" t="s">
        <v>66</v>
      </c>
      <c r="D65" s="23">
        <f t="shared" si="1"/>
        <v>289.30269811549999</v>
      </c>
      <c r="E65" s="24">
        <v>3.5785000000000004E-2</v>
      </c>
      <c r="F65" s="25">
        <v>3.7982199000000001E-2</v>
      </c>
    </row>
    <row r="66" spans="1:22" ht="31.5" x14ac:dyDescent="0.25">
      <c r="A66" s="6" t="s">
        <v>55</v>
      </c>
      <c r="B66" s="21" t="s">
        <v>188</v>
      </c>
      <c r="C66" s="1" t="s">
        <v>7</v>
      </c>
      <c r="D66" s="20" t="s">
        <v>7</v>
      </c>
      <c r="E66" s="24"/>
      <c r="F66" s="25"/>
    </row>
    <row r="67" spans="1:22" s="5" customFormat="1" x14ac:dyDescent="0.25">
      <c r="A67" s="6" t="s">
        <v>189</v>
      </c>
      <c r="B67" s="21" t="s">
        <v>190</v>
      </c>
      <c r="C67" s="27" t="s">
        <v>70</v>
      </c>
      <c r="D67" s="23">
        <f t="shared" ref="D67:D72" si="2">E67*E$2*7+F67*E$2*5</f>
        <v>2280.385973381</v>
      </c>
      <c r="E67" s="24">
        <v>0.28206999999999999</v>
      </c>
      <c r="F67" s="25">
        <v>0.29938909799999996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191</v>
      </c>
      <c r="B68" s="21" t="s">
        <v>192</v>
      </c>
      <c r="C68" s="27" t="s">
        <v>70</v>
      </c>
      <c r="D68" s="23">
        <f t="shared" si="2"/>
        <v>5462.7156526514991</v>
      </c>
      <c r="E68" s="24">
        <v>0.675705</v>
      </c>
      <c r="F68" s="25">
        <v>0.71719328699999996</v>
      </c>
    </row>
    <row r="69" spans="1:22" x14ac:dyDescent="0.25">
      <c r="A69" s="6" t="s">
        <v>193</v>
      </c>
      <c r="B69" s="21" t="s">
        <v>72</v>
      </c>
      <c r="C69" s="27" t="s">
        <v>194</v>
      </c>
      <c r="D69" s="23">
        <f t="shared" si="2"/>
        <v>485.00746448774998</v>
      </c>
      <c r="E69" s="24">
        <v>5.9992500000000004E-2</v>
      </c>
      <c r="F69" s="25">
        <v>6.3676039500000003E-2</v>
      </c>
    </row>
    <row r="70" spans="1:22" x14ac:dyDescent="0.25">
      <c r="A70" s="6" t="s">
        <v>195</v>
      </c>
      <c r="B70" s="21" t="s">
        <v>196</v>
      </c>
      <c r="C70" s="27" t="s">
        <v>69</v>
      </c>
      <c r="D70" s="23">
        <f t="shared" si="2"/>
        <v>204.21366925799998</v>
      </c>
      <c r="E70" s="24">
        <v>2.5260000000000001E-2</v>
      </c>
      <c r="F70" s="25">
        <v>2.6810964E-2</v>
      </c>
    </row>
    <row r="71" spans="1:22" x14ac:dyDescent="0.25">
      <c r="A71" s="6" t="s">
        <v>197</v>
      </c>
      <c r="B71" s="21" t="s">
        <v>198</v>
      </c>
      <c r="C71" s="27" t="s">
        <v>57</v>
      </c>
      <c r="D71" s="23">
        <f t="shared" si="2"/>
        <v>2416.5284195529994</v>
      </c>
      <c r="E71" s="24">
        <v>0.29890999999999995</v>
      </c>
      <c r="F71" s="25">
        <v>0.31726307399999992</v>
      </c>
    </row>
    <row r="72" spans="1:22" x14ac:dyDescent="0.25">
      <c r="A72" s="6" t="s">
        <v>199</v>
      </c>
      <c r="B72" s="21" t="s">
        <v>200</v>
      </c>
      <c r="C72" s="27" t="s">
        <v>70</v>
      </c>
      <c r="D72" s="23">
        <f t="shared" si="2"/>
        <v>102.10683462899999</v>
      </c>
      <c r="E72" s="24">
        <v>1.2630000000000001E-2</v>
      </c>
      <c r="F72" s="25">
        <v>1.3405482E-2</v>
      </c>
    </row>
    <row r="73" spans="1:22" s="5" customFormat="1" x14ac:dyDescent="0.25">
      <c r="A73" s="16" t="s">
        <v>201</v>
      </c>
      <c r="B73" s="26" t="s">
        <v>202</v>
      </c>
      <c r="C73" s="1" t="s">
        <v>7</v>
      </c>
      <c r="D73" s="20" t="s">
        <v>7</v>
      </c>
      <c r="E73" s="24"/>
      <c r="F73" s="25"/>
      <c r="G73" s="1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204</v>
      </c>
      <c r="B74" s="28" t="s">
        <v>67</v>
      </c>
      <c r="C74" s="22" t="s">
        <v>130</v>
      </c>
      <c r="D74" s="23">
        <f t="shared" ref="D74" si="3">E74*E$2*7+F74*E$2*5</f>
        <v>253.18240536549126</v>
      </c>
      <c r="E74" s="24">
        <v>3.1317137500000002E-2</v>
      </c>
      <c r="F74" s="25">
        <v>3.32400097425E-2</v>
      </c>
    </row>
    <row r="75" spans="1:22" ht="31.5" x14ac:dyDescent="0.25">
      <c r="A75" s="16" t="s">
        <v>205</v>
      </c>
      <c r="B75" s="26" t="s">
        <v>206</v>
      </c>
      <c r="C75" s="1" t="s">
        <v>7</v>
      </c>
      <c r="D75" s="20" t="s">
        <v>7</v>
      </c>
      <c r="E75" s="29"/>
      <c r="F75" s="30"/>
    </row>
    <row r="76" spans="1:22" ht="31.5" x14ac:dyDescent="0.25">
      <c r="A76" s="6" t="s">
        <v>51</v>
      </c>
      <c r="B76" s="31" t="s">
        <v>207</v>
      </c>
      <c r="C76" s="32" t="s">
        <v>208</v>
      </c>
      <c r="D76" s="23">
        <f t="shared" ref="D76:D78" si="4">E76*E$2*7+F76*E$2*5</f>
        <v>205.95799434957874</v>
      </c>
      <c r="E76" s="29">
        <v>2.5475762500000002E-2</v>
      </c>
      <c r="F76" s="30">
        <v>2.70399743175E-2</v>
      </c>
    </row>
    <row r="77" spans="1:22" ht="31.5" x14ac:dyDescent="0.25">
      <c r="A77" s="6" t="s">
        <v>216</v>
      </c>
      <c r="B77" s="31" t="s">
        <v>215</v>
      </c>
      <c r="C77" s="32" t="s">
        <v>203</v>
      </c>
      <c r="D77" s="23">
        <f t="shared" si="4"/>
        <v>549.21564566361951</v>
      </c>
      <c r="E77" s="29">
        <v>6.7934665000000005E-2</v>
      </c>
      <c r="F77" s="30">
        <v>7.2105853430999997E-2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1:22" x14ac:dyDescent="0.25">
      <c r="A78" s="6" t="s">
        <v>60</v>
      </c>
      <c r="B78" s="31" t="s">
        <v>209</v>
      </c>
      <c r="C78" s="27" t="s">
        <v>130</v>
      </c>
      <c r="D78" s="23">
        <f t="shared" si="4"/>
        <v>530.36842577168306</v>
      </c>
      <c r="E78" s="29">
        <v>6.560337749999999E-2</v>
      </c>
      <c r="F78" s="30">
        <v>6.9631424878499978E-2</v>
      </c>
    </row>
    <row r="79" spans="1:22" x14ac:dyDescent="0.25">
      <c r="A79" s="16" t="s">
        <v>210</v>
      </c>
      <c r="B79" s="26" t="s">
        <v>211</v>
      </c>
      <c r="C79" s="1" t="s">
        <v>7</v>
      </c>
      <c r="D79" s="20" t="s">
        <v>7</v>
      </c>
      <c r="E79" s="24"/>
      <c r="F79" s="25"/>
    </row>
    <row r="80" spans="1:22" x14ac:dyDescent="0.25">
      <c r="A80" s="6" t="s">
        <v>53</v>
      </c>
      <c r="B80" s="28" t="s">
        <v>212</v>
      </c>
      <c r="C80" s="22" t="s">
        <v>52</v>
      </c>
      <c r="D80" s="23">
        <f t="shared" ref="D80:D82" si="5">E80*E$2*7+F80*E$2*5</f>
        <v>7530.3790538887488</v>
      </c>
      <c r="E80" s="29">
        <v>0.93146249999999997</v>
      </c>
      <c r="F80" s="30">
        <v>0.98865429749999989</v>
      </c>
    </row>
    <row r="81" spans="1:6" x14ac:dyDescent="0.25">
      <c r="A81" s="6" t="s">
        <v>213</v>
      </c>
      <c r="B81" s="28" t="s">
        <v>63</v>
      </c>
      <c r="C81" s="1"/>
      <c r="D81" s="23">
        <f t="shared" si="5"/>
        <v>10426.809596198051</v>
      </c>
      <c r="E81" s="24">
        <v>1.2897335000000001</v>
      </c>
      <c r="F81" s="25">
        <v>1.3689231368999999</v>
      </c>
    </row>
    <row r="82" spans="1:6" x14ac:dyDescent="0.25">
      <c r="A82" s="6" t="s">
        <v>61</v>
      </c>
      <c r="B82" s="28" t="s">
        <v>214</v>
      </c>
      <c r="C82" s="1"/>
      <c r="D82" s="23">
        <f t="shared" si="5"/>
        <v>6524.6097149873276</v>
      </c>
      <c r="E82" s="29">
        <v>0.80705489499999994</v>
      </c>
      <c r="F82" s="30">
        <v>0.85660806555299984</v>
      </c>
    </row>
    <row r="83" spans="1:6" ht="14.25" customHeight="1" x14ac:dyDescent="0.25">
      <c r="A83" s="6"/>
      <c r="B83" s="3" t="s">
        <v>79</v>
      </c>
      <c r="C83" s="1" t="s">
        <v>15</v>
      </c>
      <c r="D83" s="8">
        <f>SUM(D29:D55)+SUM(D58:D65)+SUM(D67:D72)+SUM(D76:D78)+SUM(D74:D74)+SUM(D80:D82)</f>
        <v>88067.272501055777</v>
      </c>
      <c r="E83" s="33">
        <f>SUM(E29:E55)+SUM(E58:E65)+SUM(E67:E72)+SUM(E76:E78)+SUM(E74:E74)+SUM(E80:E82)</f>
        <v>10.8933907875</v>
      </c>
      <c r="F83" s="33">
        <f>SUM(F29:F55)+SUM(F58:F65)+SUM(F67:F72)+SUM(F76:F78)+SUM(F74:F74)+SUM(F80:F82)</f>
        <v>11.562244981852498</v>
      </c>
    </row>
    <row r="84" spans="1:6" x14ac:dyDescent="0.25">
      <c r="A84" s="34" t="s">
        <v>80</v>
      </c>
      <c r="B84" s="34"/>
      <c r="C84" s="34"/>
      <c r="D84" s="34"/>
    </row>
    <row r="85" spans="1:6" x14ac:dyDescent="0.25">
      <c r="A85" s="6" t="s">
        <v>81</v>
      </c>
      <c r="B85" s="1" t="s">
        <v>82</v>
      </c>
      <c r="C85" s="1" t="s">
        <v>83</v>
      </c>
      <c r="D85" s="1">
        <v>1</v>
      </c>
      <c r="E85" s="15" t="s">
        <v>114</v>
      </c>
    </row>
    <row r="86" spans="1:6" x14ac:dyDescent="0.25">
      <c r="A86" s="6" t="s">
        <v>84</v>
      </c>
      <c r="B86" s="1" t="s">
        <v>85</v>
      </c>
      <c r="C86" s="1" t="s">
        <v>83</v>
      </c>
      <c r="D86" s="1">
        <v>1</v>
      </c>
      <c r="E86" s="15" t="s">
        <v>114</v>
      </c>
    </row>
    <row r="87" spans="1:6" x14ac:dyDescent="0.25">
      <c r="A87" s="6" t="s">
        <v>86</v>
      </c>
      <c r="B87" s="1" t="s">
        <v>87</v>
      </c>
      <c r="C87" s="1" t="s">
        <v>83</v>
      </c>
      <c r="D87" s="1">
        <v>0</v>
      </c>
      <c r="E87" s="15" t="s">
        <v>114</v>
      </c>
    </row>
    <row r="88" spans="1:6" x14ac:dyDescent="0.25">
      <c r="A88" s="6" t="s">
        <v>88</v>
      </c>
      <c r="B88" s="1" t="s">
        <v>89</v>
      </c>
      <c r="C88" s="1" t="s">
        <v>15</v>
      </c>
      <c r="D88" s="1">
        <v>0</v>
      </c>
      <c r="E88" s="15" t="s">
        <v>114</v>
      </c>
    </row>
    <row r="89" spans="1:6" x14ac:dyDescent="0.25">
      <c r="A89" s="34" t="s">
        <v>90</v>
      </c>
      <c r="B89" s="34"/>
      <c r="C89" s="34"/>
      <c r="D89" s="34"/>
    </row>
    <row r="90" spans="1:6" ht="31.5" x14ac:dyDescent="0.25">
      <c r="A90" s="6" t="s">
        <v>91</v>
      </c>
      <c r="B90" s="1" t="s">
        <v>14</v>
      </c>
      <c r="C90" s="1" t="s">
        <v>15</v>
      </c>
      <c r="D90" s="1">
        <v>0</v>
      </c>
      <c r="E90" s="15" t="s">
        <v>92</v>
      </c>
    </row>
    <row r="91" spans="1:6" ht="31.5" x14ac:dyDescent="0.25">
      <c r="A91" s="6" t="s">
        <v>93</v>
      </c>
      <c r="B91" s="1" t="s">
        <v>17</v>
      </c>
      <c r="C91" s="1" t="s">
        <v>15</v>
      </c>
      <c r="D91" s="1">
        <v>0</v>
      </c>
      <c r="E91" s="15" t="s">
        <v>92</v>
      </c>
    </row>
    <row r="92" spans="1:6" ht="31.5" x14ac:dyDescent="0.25">
      <c r="A92" s="6" t="s">
        <v>94</v>
      </c>
      <c r="B92" s="1" t="s">
        <v>19</v>
      </c>
      <c r="C92" s="1" t="s">
        <v>15</v>
      </c>
      <c r="D92" s="1">
        <v>0</v>
      </c>
      <c r="E92" s="15" t="s">
        <v>92</v>
      </c>
    </row>
    <row r="93" spans="1:6" ht="31.5" x14ac:dyDescent="0.25">
      <c r="A93" s="6" t="s">
        <v>95</v>
      </c>
      <c r="B93" s="1" t="s">
        <v>43</v>
      </c>
      <c r="C93" s="1" t="s">
        <v>15</v>
      </c>
      <c r="D93" s="1">
        <v>0</v>
      </c>
      <c r="E93" s="15" t="s">
        <v>92</v>
      </c>
    </row>
    <row r="94" spans="1:6" ht="31.5" x14ac:dyDescent="0.25">
      <c r="A94" s="6" t="s">
        <v>96</v>
      </c>
      <c r="B94" s="1" t="s">
        <v>97</v>
      </c>
      <c r="C94" s="1" t="s">
        <v>15</v>
      </c>
      <c r="D94" s="1">
        <v>0</v>
      </c>
      <c r="E94" s="15" t="s">
        <v>92</v>
      </c>
    </row>
    <row r="95" spans="1:6" ht="31.5" x14ac:dyDescent="0.25">
      <c r="A95" s="6" t="s">
        <v>98</v>
      </c>
      <c r="B95" s="1" t="s">
        <v>47</v>
      </c>
      <c r="C95" s="1" t="s">
        <v>15</v>
      </c>
      <c r="D95" s="1">
        <v>0</v>
      </c>
      <c r="E95" s="15" t="s">
        <v>92</v>
      </c>
    </row>
    <row r="96" spans="1:6" x14ac:dyDescent="0.25">
      <c r="A96" s="34" t="s">
        <v>99</v>
      </c>
      <c r="B96" s="34"/>
      <c r="C96" s="34"/>
      <c r="D96" s="34"/>
      <c r="E96" s="7"/>
    </row>
    <row r="97" spans="1:5" ht="31.5" x14ac:dyDescent="0.25">
      <c r="A97" s="6" t="s">
        <v>100</v>
      </c>
      <c r="B97" s="1" t="s">
        <v>82</v>
      </c>
      <c r="C97" s="1" t="s">
        <v>83</v>
      </c>
      <c r="D97" s="1">
        <v>0</v>
      </c>
      <c r="E97" s="15" t="s">
        <v>92</v>
      </c>
    </row>
    <row r="98" spans="1:5" ht="31.5" x14ac:dyDescent="0.25">
      <c r="A98" s="6" t="s">
        <v>101</v>
      </c>
      <c r="B98" s="1" t="s">
        <v>85</v>
      </c>
      <c r="C98" s="1" t="s">
        <v>83</v>
      </c>
      <c r="D98" s="1">
        <v>0</v>
      </c>
      <c r="E98" s="15" t="s">
        <v>92</v>
      </c>
    </row>
    <row r="99" spans="1:5" ht="31.5" x14ac:dyDescent="0.25">
      <c r="A99" s="6" t="s">
        <v>102</v>
      </c>
      <c r="B99" s="1" t="s">
        <v>103</v>
      </c>
      <c r="C99" s="1" t="s">
        <v>83</v>
      </c>
      <c r="D99" s="1">
        <v>0</v>
      </c>
      <c r="E99" s="15" t="s">
        <v>92</v>
      </c>
    </row>
    <row r="100" spans="1:5" ht="31.5" x14ac:dyDescent="0.25">
      <c r="A100" s="6" t="s">
        <v>104</v>
      </c>
      <c r="B100" s="1" t="s">
        <v>89</v>
      </c>
      <c r="C100" s="1" t="s">
        <v>15</v>
      </c>
      <c r="D100" s="1">
        <v>0</v>
      </c>
      <c r="E100" s="15" t="s">
        <v>92</v>
      </c>
    </row>
    <row r="101" spans="1:5" x14ac:dyDescent="0.25">
      <c r="A101" s="34" t="s">
        <v>105</v>
      </c>
      <c r="B101" s="34"/>
      <c r="C101" s="34"/>
      <c r="D101" s="34"/>
    </row>
    <row r="102" spans="1:5" x14ac:dyDescent="0.25">
      <c r="A102" s="6" t="s">
        <v>106</v>
      </c>
      <c r="B102" s="1" t="s">
        <v>107</v>
      </c>
      <c r="C102" s="1" t="s">
        <v>83</v>
      </c>
      <c r="D102" s="1">
        <v>4</v>
      </c>
      <c r="E102" s="15" t="s">
        <v>108</v>
      </c>
    </row>
    <row r="103" spans="1:5" x14ac:dyDescent="0.25">
      <c r="A103" s="6" t="s">
        <v>109</v>
      </c>
      <c r="B103" s="1" t="s">
        <v>110</v>
      </c>
      <c r="C103" s="1" t="s">
        <v>83</v>
      </c>
      <c r="D103" s="1">
        <v>0</v>
      </c>
      <c r="E103" s="15" t="s">
        <v>108</v>
      </c>
    </row>
    <row r="104" spans="1:5" ht="31.5" x14ac:dyDescent="0.25">
      <c r="A104" s="6" t="s">
        <v>111</v>
      </c>
      <c r="B104" s="1" t="s">
        <v>112</v>
      </c>
      <c r="C104" s="1" t="s">
        <v>15</v>
      </c>
      <c r="D104" s="1">
        <v>12900</v>
      </c>
      <c r="E104" s="15" t="s">
        <v>108</v>
      </c>
    </row>
  </sheetData>
  <sheetProtection password="CC29" sheet="1" objects="1" scenarios="1" selectLockedCells="1" selectUnlockedCells="1"/>
  <mergeCells count="9">
    <mergeCell ref="A96:D96"/>
    <mergeCell ref="A101:D101"/>
    <mergeCell ref="E27:E28"/>
    <mergeCell ref="F27:F28"/>
    <mergeCell ref="A2:D2"/>
    <mergeCell ref="A8:D8"/>
    <mergeCell ref="A26:D26"/>
    <mergeCell ref="A84:D84"/>
    <mergeCell ref="A89:D8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2022-03-29T11:50:55Z</dcterms:modified>
</cp:coreProperties>
</file>