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<sst xmlns="http://schemas.openxmlformats.org/spreadsheetml/2006/main" count="950" uniqueCount="392">
  <si>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</si>
  <si>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</si>
  <si>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</si>
  <si>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</si>
  <si>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</si>
  <si>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</si>
  <si>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</si>
  <si>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</si>
  <si>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</si>
  <si>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</si>
  <si>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</si>
  <si>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</si>
  <si>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</si>
  <si>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</si>
  <si>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</si>
  <si>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</si>
  <si>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</si>
  <si>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</si>
  <si>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</si>
  <si>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</si>
  <si>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</si>
  <si>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</si>
  <si>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</si>
  <si>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</si>
  <si>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</si>
  <si>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</si>
  <si>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</si>
  <si>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</si>
  <si>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</si>
  <si>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</si>
  <si>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</si>
  <si>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</si>
  <si>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</si>
  <si>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</si>
  <si>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</si>
  <si>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</si>
  <si>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</si>
  <si>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</si>
  <si>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</si>
  <si>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</si>
  <si>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</si>
  <si>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</si>
  <si>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</si>
  <si>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</si>
  <si>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</si>
  <si>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</si>
  <si>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</si>
  <si>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</si>
  <si>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</si>
  <si>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</si>
  <si>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</si>
  <si>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</si>
  <si>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</si>
  <si>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</si>
  <si>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</si>
  <si>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</si>
  <si>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</si>
  <si>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</si>
  <si>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</si>
  <si>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</si>
  <si>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</si>
  <si>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</si>
  <si>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</si>
  <si>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</si>
  <si>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</si>
  <si>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</si>
  <si>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</si>
  <si>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</si>
  <si>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</si>
  <si>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</si>
  <si>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</si>
  <si>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</si>
  <si>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</si>
  <si>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</si>
  <si>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</si>
  <si>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</si>
  <si>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</si>
  <si>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</si>
  <si>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</si>
  <si>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</si>
  <si>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</si>
  <si>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</si>
  <si>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</si>
  <si>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</si>
  <si>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</si>
  <si>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</si>
  <si>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</si>
  <si>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</si>
  <si>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</si>
  <si>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</si>
  <si>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</si>
  <si>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</si>
  <si>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</si>
  <si>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</si>
  <si>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</si>
  <si>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</si>
  <si>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</si>
  <si>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</si>
  <si>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</si>
  <si>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</si>
  <si>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</si>
  <si>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</si>
  <si>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</si>
  <si>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</si>
  <si>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</si>
  <si>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</si>
  <si>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</si>
  <si>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</si>
  <si>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</si>
  <si>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</si>
  <si>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</si>
  <si>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</si>
  <si>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</si>
  <si>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</si>
  <si>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</si>
  <si>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</si>
  <si>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</si>
  <si>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</si>
  <si>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</si>
  <si>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</si>
  <si>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</si>
  <si>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</si>
  <si>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</si>
  <si>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</si>
  <si>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</si>
  <si>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</si>
  <si>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</si>
  <si>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</si>
  <si>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</si>
  <si>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</si>
  <si>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</si>
  <si>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</si>
  <si>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</si>
  <si>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</si>
  <si>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</si>
  <si>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</si>
  <si>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</si>
  <si>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</si>
  <si>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</si>
  <si>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</si>
  <si>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</si>
  <si>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</si>
  <si>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</si>
  <si>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</si>
  <si>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</si>
  <si>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</si>
  <si>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</si>
  <si>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</si>
  <si>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</si>
  <si>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</si>
  <si>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</si>
  <si>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21.10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</si>
  <si>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</si>
  <si>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</si>
  <si>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</si>
  <si>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</si>
  <si>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</si>
  <si>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</si>
  <si>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</si>
  <si>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</si>
  <si>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</si>
  <si>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</si>
  <si>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</si>
  <si>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</si>
  <si>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</si>
  <si>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</si>
  <si>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</si>
  <si>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</si>
  <si>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</si>
  <si>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</si>
  <si>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</si>
  <si>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</si>
  <si>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</si>
  <si>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</si>
  <si>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</si>
  <si>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</si>
  <si>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</si>
  <si>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</si>
  <si>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</si>
  <si>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</si>
  <si>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</si>
  <si>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</si>
  <si>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</si>
  <si>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</si>
  <si>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</si>
  <si>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</si>
  <si>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</si>
  <si>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</si>
  <si>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</si>
  <si>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</si>
  <si>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</si>
  <si>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</si>
  <si>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</si>
  <si>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</si>
  <si>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</si>
  <si>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</si>
  <si>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</si>
  <si>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</si>
  <si>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</si>
  <si>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</si>
  <si>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</si>
  <si>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</si>
  <si>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</si>
  <si>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</si>
  <si>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</si>
  <si>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</si>
  <si>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</si>
  <si>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</si>
  <si>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</si>
  <si>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</si>
  <si>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</si>
  <si>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</si>
  <si>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</si>
  <si>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</si>
  <si>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</si>
  <si>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</si>
  <si>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</si>
  <si>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</si>
  <si>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</si>
  <si>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</si>
  <si>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</si>
  <si>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</si>
  <si>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</si>
  <si>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</si>
  <si>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</si>
  <si>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</si>
  <si>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</si>
  <si>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</si>
  <si>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</si>
  <si>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</si>
  <si>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</si>
  <si>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</si>
  <si>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</si>
  <si>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</si>
  <si>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</si>
  <si>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</si>
  <si>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</si>
  <si>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</si>
  <si>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Директор ООО "ГУК "Привокзальная"</t>
  </si>
  <si>
    <t>Ю.Д. Шкляров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</si>
  <si>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</si>
  <si>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</si>
  <si>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</si>
  <si>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</si>
  <si>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</si>
  <si>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</si>
  <si>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</si>
  <si>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</si>
  <si>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</si>
  <si>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</si>
  <si>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</si>
  <si>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</si>
  <si>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</si>
  <si>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</si>
  <si>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</si>
  <si>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</si>
  <si>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</si>
  <si>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</si>
  <si>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</si>
  <si>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</si>
  <si>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</si>
  <si>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</si>
  <si>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</si>
  <si>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</si>
  <si>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</si>
  <si>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</si>
  <si>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</si>
  <si>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</si>
  <si>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</si>
  <si>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</si>
  <si>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</si>
  <si>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</si>
  <si>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</si>
  <si>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</si>
  <si>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</si>
  <si>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</si>
  <si>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</si>
  <si>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</si>
  <si>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</si>
  <si>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</si>
  <si>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</si>
  <si>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</si>
  <si>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</si>
  <si>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</si>
  <si>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</si>
  <si>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</si>
  <si>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</si>
  <si>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</si>
  <si>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</si>
  <si>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</si>
  <si>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</si>
  <si>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</si>
  <si>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</si>
  <si>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</si>
  <si>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</si>
  <si>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</si>
  <si>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</si>
  <si>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</si>
  <si>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26.9.10</t>
  </si>
  <si>
    <t>24.9.10</t>
  </si>
  <si>
    <t>25.9.10</t>
  </si>
  <si>
    <t>23.9.10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</si>
  <si>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</si>
  <si>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</si>
  <si>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</si>
  <si>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</si>
  <si>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</si>
  <si>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</si>
  <si>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</si>
  <si>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</si>
  <si>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</si>
  <si>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</si>
  <si>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</si>
  <si>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</si>
  <si>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</si>
  <si>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</si>
  <si>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</si>
  <si>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</si>
  <si>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</si>
  <si>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</si>
  <si>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</si>
  <si>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</si>
  <si>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</si>
  <si>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</si>
  <si>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</si>
  <si>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</si>
  <si>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</si>
  <si>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</si>
  <si>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</si>
  <si>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</si>
  <si>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</si>
  <si>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</si>
  <si>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</si>
  <si>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</si>
  <si>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</si>
  <si>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</si>
  <si>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</si>
  <si>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</si>
  <si>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</si>
  <si>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</si>
  <si>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</si>
  <si>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</si>
  <si>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</si>
  <si>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</si>
  <si>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</si>
  <si>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</si>
  <si>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24.10.11</t>
  </si>
  <si>
    <t>23.10.11</t>
  </si>
  <si>
    <t>25.10.11</t>
  </si>
  <si>
    <t>26.10.11</t>
  </si>
  <si>
    <t>23.11.3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</si>
  <si>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</si>
  <si>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</si>
  <si>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</si>
  <si>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</si>
  <si>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</si>
  <si>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</si>
  <si>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</si>
  <si>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</si>
  <si>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</si>
  <si>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</si>
  <si>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</si>
  <si>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</si>
  <si>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</si>
  <si>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</si>
  <si>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</si>
  <si>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</si>
  <si>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</si>
  <si>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</si>
  <si>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</si>
  <si>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</si>
  <si>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</si>
  <si>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</si>
  <si>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</si>
  <si>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</si>
  <si>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</si>
  <si>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</si>
  <si>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</si>
  <si>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</si>
  <si>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</si>
  <si>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</si>
  <si>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Отчет об исполнении управляющей организацией ООО "ГУК "Привокзальная" договора управления за 2020 год по дому № 4  ул. Желябова                                              в г. Липецке</t>
  </si>
  <si>
    <t>31.03.2021 г.</t>
  </si>
  <si>
    <t>01.01.2020 г.</t>
  </si>
  <si>
    <t>31.12.2020 г.</t>
  </si>
  <si>
    <t>23.9.14</t>
  </si>
  <si>
    <t>24.9.14</t>
  </si>
  <si>
    <t>25.9.14</t>
  </si>
  <si>
    <t>26.9.14</t>
  </si>
  <si>
    <t>22.10.1</t>
  </si>
  <si>
    <t>22.11.1</t>
  </si>
  <si>
    <t>24.113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</si>
</sst>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right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6;&#1077;&#1083;&#1103;&#1073;&#1086;&#1074;&#1072;,%20&#1076;.%20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CO38">
            <v>0.129934</v>
          </cell>
        </row>
        <row r="39">
          <cell r="CO39">
            <v>0.092498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O4">
            <v>2723.3</v>
          </cell>
        </row>
        <row r="38">
          <cell r="CO38">
            <v>0.129934</v>
          </cell>
        </row>
        <row r="42">
          <cell r="CO42">
            <v>0.102609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CO123">
            <v>153421.6043916</v>
          </cell>
        </row>
        <row r="124">
          <cell r="CO124">
            <v>171715.21963680012</v>
          </cell>
        </row>
        <row r="125">
          <cell r="CO125">
            <v>40045.581840000006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-149226.7874491997</v>
          </cell>
        </row>
        <row r="25">
          <cell r="D25">
            <v>93071.09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4"/>
  <sheetViews>
    <sheetView tabSelected="1" view="pageBreakPreview" zoomScaleSheetLayoutView="100" zoomScalePageLayoutView="0" workbookViewId="0" topLeftCell="A244">
      <selection activeCell="A203" sqref="A203:A240"/>
    </sheetView>
  </sheetViews>
  <sheetFormatPr defaultColWidth="9.140625" defaultRowHeight="15"/>
  <cols>
    <col min="1" max="1" width="10.421875" style="15" customWidth="1"/>
    <col min="2" max="2" width="62.421875" style="22" customWidth="1"/>
    <col min="3" max="3" width="24.28125" style="22" customWidth="1"/>
    <col min="4" max="4" width="62.7109375" style="22" customWidth="1"/>
    <col min="5" max="5" width="18.7109375" style="2" hidden="1" customWidth="1"/>
    <col min="6" max="6" width="17.8515625" style="22" hidden="1" customWidth="1"/>
    <col min="7" max="12" width="9.140625" style="22" hidden="1" customWidth="1"/>
    <col min="13" max="22" width="9.140625" style="22" customWidth="1"/>
    <col min="23" max="16384" width="9.140625" style="3" customWidth="1"/>
  </cols>
  <sheetData>
    <row r="1" ht="15.75">
      <c r="E1" s="2" t="s">
        <v>205</v>
      </c>
    </row>
    <row r="2" spans="1:22" s="6" customFormat="1" ht="33.75" customHeight="1">
      <c r="A2" s="26" t="s">
        <v>381</v>
      </c>
      <c r="B2" s="26"/>
      <c r="C2" s="26"/>
      <c r="D2" s="26"/>
      <c r="E2" s="2">
        <v>2723.3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382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383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384</v>
      </c>
    </row>
    <row r="8" spans="1:4" ht="42.75" customHeight="1">
      <c r="A8" s="23" t="s">
        <v>103</v>
      </c>
      <c r="B8" s="23"/>
      <c r="C8" s="23"/>
      <c r="D8" s="23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-149226.7874491997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93071.09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365182.4058684001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'[3]ГУК 2019'!$CO$124</f>
        <v>171715.21963680012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'[3]ГУК 2019'!$CO$123</f>
        <v>153421.6043916</v>
      </c>
    </row>
    <row r="15" spans="1:4" ht="15.75">
      <c r="A15" s="7" t="s">
        <v>96</v>
      </c>
      <c r="B15" s="16" t="s">
        <v>81</v>
      </c>
      <c r="C15" s="1" t="s">
        <v>73</v>
      </c>
      <c r="D15" s="8">
        <f>'[3]ГУК 2019'!$CO$125</f>
        <v>40045.581840000006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309526.8858684001</v>
      </c>
      <c r="E16" s="2">
        <v>342358.61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D12-D25+D250+D266</f>
        <v>309526.8858684001</v>
      </c>
    </row>
    <row r="18" spans="1:4" ht="31.5">
      <c r="A18" s="16" t="s">
        <v>84</v>
      </c>
      <c r="B18" s="16" t="s">
        <v>98</v>
      </c>
      <c r="C18" s="16" t="s">
        <v>73</v>
      </c>
      <c r="D18" s="17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7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7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7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160300.0984192004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0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D22-D245</f>
        <v>-242147.57980359963</v>
      </c>
    </row>
    <row r="25" spans="1:4" ht="15.75">
      <c r="A25" s="16" t="s">
        <v>93</v>
      </c>
      <c r="B25" s="16" t="s">
        <v>101</v>
      </c>
      <c r="C25" s="16" t="s">
        <v>73</v>
      </c>
      <c r="D25" s="17">
        <v>132655.52</v>
      </c>
    </row>
    <row r="26" spans="1:4" ht="35.25" customHeight="1">
      <c r="A26" s="23" t="s">
        <v>102</v>
      </c>
      <c r="B26" s="23"/>
      <c r="C26" s="23"/>
      <c r="D26" s="23"/>
    </row>
    <row r="27" spans="1:22" s="6" customFormat="1" ht="31.5">
      <c r="A27" s="20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30108.8</v>
      </c>
      <c r="E28" s="2">
        <v>30108.8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7">
        <f>E28/E2</f>
        <v>11.055998237432526</v>
      </c>
    </row>
    <row r="33" spans="1:22" s="6" customFormat="1" ht="31.5">
      <c r="A33" s="20" t="s">
        <v>115</v>
      </c>
      <c r="B33" s="4" t="s">
        <v>104</v>
      </c>
      <c r="C33" s="4" t="s">
        <v>67</v>
      </c>
      <c r="D33" s="4" t="s">
        <v>11</v>
      </c>
      <c r="E33" s="2" t="s">
        <v>207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35817.39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1764.7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8">
        <f>E35/E2</f>
        <v>0.6480005875224911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206</v>
      </c>
      <c r="E39" s="2">
        <v>843.13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8">
        <f>E39/E2</f>
        <v>0.3095986486982705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9277.74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3.4068005728344284</v>
      </c>
    </row>
    <row r="47" spans="1:5" ht="31.5">
      <c r="A47" s="7" t="s">
        <v>220</v>
      </c>
      <c r="B47" s="1" t="s">
        <v>106</v>
      </c>
      <c r="C47" s="1" t="s">
        <v>67</v>
      </c>
      <c r="D47" s="1" t="s">
        <v>14</v>
      </c>
      <c r="E47" s="2">
        <v>23231.93</v>
      </c>
    </row>
    <row r="48" spans="1:4" ht="15.75">
      <c r="A48" s="7" t="s">
        <v>221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222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223</v>
      </c>
      <c r="B50" s="1" t="s">
        <v>108</v>
      </c>
      <c r="C50" s="1" t="s">
        <v>73</v>
      </c>
      <c r="D50" s="28">
        <f>E47/E2</f>
        <v>8.530800866595674</v>
      </c>
    </row>
    <row r="51" spans="1:5" ht="47.25">
      <c r="A51" s="7" t="s">
        <v>224</v>
      </c>
      <c r="B51" s="1" t="s">
        <v>106</v>
      </c>
      <c r="C51" s="1" t="s">
        <v>67</v>
      </c>
      <c r="D51" s="28" t="s">
        <v>209</v>
      </c>
      <c r="E51" s="2">
        <v>699.89</v>
      </c>
    </row>
    <row r="52" spans="1:4" ht="15.75">
      <c r="A52" s="7" t="s">
        <v>225</v>
      </c>
      <c r="B52" s="1" t="s">
        <v>107</v>
      </c>
      <c r="C52" s="1" t="s">
        <v>67</v>
      </c>
      <c r="D52" s="28" t="s">
        <v>147</v>
      </c>
    </row>
    <row r="53" spans="1:4" ht="15.75">
      <c r="A53" s="7" t="s">
        <v>226</v>
      </c>
      <c r="B53" s="1" t="s">
        <v>64</v>
      </c>
      <c r="C53" s="1" t="s">
        <v>67</v>
      </c>
      <c r="D53" s="28" t="s">
        <v>10</v>
      </c>
    </row>
    <row r="54" spans="1:4" ht="15.75">
      <c r="A54" s="7" t="s">
        <v>227</v>
      </c>
      <c r="B54" s="1" t="s">
        <v>108</v>
      </c>
      <c r="C54" s="1" t="s">
        <v>73</v>
      </c>
      <c r="D54" s="28">
        <f>E51/E2</f>
        <v>0.25700069768295813</v>
      </c>
    </row>
    <row r="55" spans="1:5" ht="31.5">
      <c r="A55" s="7" t="s">
        <v>228</v>
      </c>
      <c r="B55" s="1" t="s">
        <v>106</v>
      </c>
      <c r="C55" s="1" t="s">
        <v>67</v>
      </c>
      <c r="D55" s="28" t="s">
        <v>208</v>
      </c>
      <c r="E55" s="2">
        <v>0</v>
      </c>
    </row>
    <row r="56" spans="1:4" ht="15.75">
      <c r="A56" s="7" t="s">
        <v>229</v>
      </c>
      <c r="B56" s="1" t="s">
        <v>107</v>
      </c>
      <c r="C56" s="1" t="s">
        <v>67</v>
      </c>
      <c r="D56" s="28" t="s">
        <v>147</v>
      </c>
    </row>
    <row r="57" spans="1:4" ht="15.75">
      <c r="A57" s="7" t="s">
        <v>230</v>
      </c>
      <c r="B57" s="1" t="s">
        <v>64</v>
      </c>
      <c r="C57" s="1" t="s">
        <v>67</v>
      </c>
      <c r="D57" s="28" t="s">
        <v>10</v>
      </c>
    </row>
    <row r="58" spans="1:4" ht="15.75">
      <c r="A58" s="7" t="s">
        <v>231</v>
      </c>
      <c r="B58" s="1" t="s">
        <v>108</v>
      </c>
      <c r="C58" s="1" t="s">
        <v>73</v>
      </c>
      <c r="D58" s="28">
        <f>E55/E2</f>
        <v>0</v>
      </c>
    </row>
    <row r="59" spans="1:22" s="6" customFormat="1" ht="24.75" customHeight="1">
      <c r="A59" s="20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26536.57</v>
      </c>
      <c r="E60" s="2">
        <v>26536.57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7">
        <f>E60/E2</f>
        <v>9.744269819704035</v>
      </c>
    </row>
    <row r="65" spans="1:22" s="6" customFormat="1" ht="27.75" customHeight="1">
      <c r="A65" s="20" t="s">
        <v>240</v>
      </c>
      <c r="B65" s="4" t="s">
        <v>104</v>
      </c>
      <c r="C65" s="4" t="s">
        <v>67</v>
      </c>
      <c r="D65" s="4" t="s">
        <v>236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241</v>
      </c>
      <c r="B66" s="1" t="s">
        <v>105</v>
      </c>
      <c r="C66" s="1" t="s">
        <v>73</v>
      </c>
      <c r="D66" s="1">
        <v>0</v>
      </c>
    </row>
    <row r="67" spans="1:4" ht="31.5">
      <c r="A67" s="7" t="s">
        <v>242</v>
      </c>
      <c r="B67" s="1" t="s">
        <v>106</v>
      </c>
      <c r="C67" s="1" t="s">
        <v>67</v>
      </c>
      <c r="D67" s="1" t="s">
        <v>236</v>
      </c>
    </row>
    <row r="68" spans="1:4" ht="15.75">
      <c r="A68" s="7" t="s">
        <v>243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244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245</v>
      </c>
      <c r="B70" s="1" t="s">
        <v>108</v>
      </c>
      <c r="C70" s="1" t="s">
        <v>73</v>
      </c>
      <c r="D70" s="1">
        <v>0</v>
      </c>
    </row>
    <row r="71" spans="1:22" s="6" customFormat="1" ht="25.5" customHeight="1">
      <c r="A71" s="20" t="s">
        <v>246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247</v>
      </c>
      <c r="B72" s="1" t="s">
        <v>105</v>
      </c>
      <c r="C72" s="1" t="s">
        <v>73</v>
      </c>
      <c r="D72" s="8">
        <f>E72</f>
        <v>41406.49</v>
      </c>
      <c r="E72" s="2">
        <v>41406.49</v>
      </c>
    </row>
    <row r="73" spans="1:4" ht="31.5">
      <c r="A73" s="7" t="s">
        <v>248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249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250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251</v>
      </c>
      <c r="B76" s="1" t="s">
        <v>108</v>
      </c>
      <c r="C76" s="1" t="s">
        <v>73</v>
      </c>
      <c r="D76" s="27">
        <f>E72/E2</f>
        <v>15.204527595197002</v>
      </c>
    </row>
    <row r="77" spans="1:22" s="6" customFormat="1" ht="31.5">
      <c r="A77" s="20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8105.99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8105.99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7">
        <f>E79/E2</f>
        <v>2.976532148496309</v>
      </c>
    </row>
    <row r="83" spans="1:22" s="6" customFormat="1" ht="31.5">
      <c r="A83" s="20" t="s">
        <v>141</v>
      </c>
      <c r="B83" s="4" t="s">
        <v>104</v>
      </c>
      <c r="C83" s="4" t="s">
        <v>67</v>
      </c>
      <c r="D83" s="4" t="s">
        <v>55</v>
      </c>
      <c r="E83" s="2">
        <v>4638.4</v>
      </c>
      <c r="F83" s="5" t="s">
        <v>218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4638.4</v>
      </c>
      <c r="F84" s="22">
        <v>40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7">
        <f>E83/F84</f>
        <v>115.96</v>
      </c>
    </row>
    <row r="89" spans="1:22" s="6" customFormat="1" ht="47.25">
      <c r="A89" s="20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219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252</v>
      </c>
      <c r="B90" s="1" t="s">
        <v>105</v>
      </c>
      <c r="C90" s="1" t="s">
        <v>73</v>
      </c>
      <c r="D90" s="1">
        <f>E91+E95</f>
        <v>555.75</v>
      </c>
      <c r="F90" s="1">
        <v>712.5</v>
      </c>
    </row>
    <row r="91" spans="1:6" ht="31.5">
      <c r="A91" s="7" t="s">
        <v>253</v>
      </c>
      <c r="B91" s="1" t="s">
        <v>106</v>
      </c>
      <c r="C91" s="1" t="s">
        <v>67</v>
      </c>
      <c r="D91" s="1" t="s">
        <v>7</v>
      </c>
      <c r="E91" s="2">
        <v>0</v>
      </c>
      <c r="F91" s="25" t="s">
        <v>232</v>
      </c>
    </row>
    <row r="92" spans="1:6" ht="15.75">
      <c r="A92" s="7" t="s">
        <v>254</v>
      </c>
      <c r="B92" s="1" t="s">
        <v>107</v>
      </c>
      <c r="C92" s="1" t="s">
        <v>67</v>
      </c>
      <c r="D92" s="1" t="s">
        <v>24</v>
      </c>
      <c r="F92" s="25"/>
    </row>
    <row r="93" spans="1:4" ht="15.75">
      <c r="A93" s="7" t="s">
        <v>255</v>
      </c>
      <c r="B93" s="1" t="s">
        <v>64</v>
      </c>
      <c r="C93" s="1" t="s">
        <v>67</v>
      </c>
      <c r="D93" s="1" t="s">
        <v>160</v>
      </c>
    </row>
    <row r="94" spans="1:6" ht="31.5">
      <c r="A94" s="7" t="s">
        <v>256</v>
      </c>
      <c r="B94" s="1" t="s">
        <v>108</v>
      </c>
      <c r="C94" s="1" t="s">
        <v>73</v>
      </c>
      <c r="D94" s="27">
        <f>E91/F90</f>
        <v>0</v>
      </c>
      <c r="F94" s="1" t="s">
        <v>219</v>
      </c>
    </row>
    <row r="95" spans="1:6" ht="31.5">
      <c r="A95" s="7" t="s">
        <v>257</v>
      </c>
      <c r="B95" s="1" t="s">
        <v>106</v>
      </c>
      <c r="C95" s="1" t="s">
        <v>67</v>
      </c>
      <c r="D95" s="1" t="s">
        <v>6</v>
      </c>
      <c r="E95" s="2">
        <v>555.75</v>
      </c>
      <c r="F95" s="1">
        <f>F90</f>
        <v>712.5</v>
      </c>
    </row>
    <row r="96" spans="1:4" ht="15.75">
      <c r="A96" s="7" t="s">
        <v>258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259</v>
      </c>
      <c r="B97" s="1" t="s">
        <v>64</v>
      </c>
      <c r="C97" s="1" t="s">
        <v>67</v>
      </c>
      <c r="D97" s="1" t="s">
        <v>160</v>
      </c>
    </row>
    <row r="98" spans="1:4" ht="15.75">
      <c r="A98" s="7" t="s">
        <v>260</v>
      </c>
      <c r="B98" s="1" t="s">
        <v>108</v>
      </c>
      <c r="C98" s="1" t="s">
        <v>73</v>
      </c>
      <c r="D98" s="27">
        <f>E95/F95</f>
        <v>0.78</v>
      </c>
    </row>
    <row r="99" spans="1:22" s="6" customFormat="1" ht="63">
      <c r="A99" s="20" t="s">
        <v>150</v>
      </c>
      <c r="B99" s="4" t="s">
        <v>104</v>
      </c>
      <c r="C99" s="4" t="s">
        <v>67</v>
      </c>
      <c r="D99" s="4" t="s">
        <v>26</v>
      </c>
      <c r="E99" s="2"/>
      <c r="F99" s="2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261</v>
      </c>
      <c r="B100" s="1" t="s">
        <v>105</v>
      </c>
      <c r="C100" s="1" t="s">
        <v>73</v>
      </c>
      <c r="D100" s="8">
        <f>E101+E105+E113+E117+E121+E125+E129+E133+E137+E141+E145+E149+E153+E109</f>
        <v>160982.11</v>
      </c>
    </row>
    <row r="101" spans="1:5" ht="31.5">
      <c r="A101" s="7" t="s">
        <v>262</v>
      </c>
      <c r="B101" s="1" t="s">
        <v>106</v>
      </c>
      <c r="C101" s="1" t="s">
        <v>67</v>
      </c>
      <c r="D101" s="1" t="s">
        <v>27</v>
      </c>
      <c r="E101" s="2">
        <v>1096.54</v>
      </c>
    </row>
    <row r="102" spans="1:4" ht="15.75">
      <c r="A102" s="7" t="s">
        <v>263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264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265</v>
      </c>
      <c r="B104" s="1" t="s">
        <v>108</v>
      </c>
      <c r="C104" s="1" t="s">
        <v>73</v>
      </c>
      <c r="D104" s="27">
        <f>E101/E2</f>
        <v>0.4026511952410678</v>
      </c>
    </row>
    <row r="105" spans="1:5" ht="31.5">
      <c r="A105" s="7" t="s">
        <v>266</v>
      </c>
      <c r="B105" s="1" t="s">
        <v>106</v>
      </c>
      <c r="C105" s="1" t="s">
        <v>67</v>
      </c>
      <c r="D105" s="1" t="s">
        <v>28</v>
      </c>
      <c r="E105" s="2">
        <v>3247.54</v>
      </c>
    </row>
    <row r="106" spans="1:4" ht="15.75">
      <c r="A106" s="7" t="s">
        <v>267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268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269</v>
      </c>
      <c r="B108" s="1" t="s">
        <v>108</v>
      </c>
      <c r="C108" s="1" t="s">
        <v>73</v>
      </c>
      <c r="D108" s="27">
        <f>E105/E2</f>
        <v>1.1925017442073953</v>
      </c>
    </row>
    <row r="109" spans="1:5" ht="31.5">
      <c r="A109" s="7" t="s">
        <v>270</v>
      </c>
      <c r="B109" s="1" t="s">
        <v>106</v>
      </c>
      <c r="C109" s="1" t="s">
        <v>67</v>
      </c>
      <c r="D109" s="27" t="s">
        <v>237</v>
      </c>
      <c r="E109" s="2">
        <v>1155.18</v>
      </c>
    </row>
    <row r="110" spans="1:4" ht="15.75">
      <c r="A110" s="7" t="s">
        <v>271</v>
      </c>
      <c r="B110" s="1" t="s">
        <v>107</v>
      </c>
      <c r="C110" s="1" t="s">
        <v>67</v>
      </c>
      <c r="D110" s="27" t="s">
        <v>24</v>
      </c>
    </row>
    <row r="111" spans="1:4" ht="15.75">
      <c r="A111" s="7" t="s">
        <v>272</v>
      </c>
      <c r="B111" s="1" t="s">
        <v>64</v>
      </c>
      <c r="C111" s="1" t="s">
        <v>67</v>
      </c>
      <c r="D111" s="27" t="s">
        <v>10</v>
      </c>
    </row>
    <row r="112" spans="1:4" ht="15.75">
      <c r="A112" s="7" t="s">
        <v>273</v>
      </c>
      <c r="B112" s="1" t="s">
        <v>108</v>
      </c>
      <c r="C112" s="1" t="s">
        <v>73</v>
      </c>
      <c r="D112" s="27">
        <f>E109/E2</f>
        <v>0.42418389453971284</v>
      </c>
    </row>
    <row r="113" spans="1:5" ht="31.5">
      <c r="A113" s="7" t="s">
        <v>274</v>
      </c>
      <c r="B113" s="1" t="s">
        <v>106</v>
      </c>
      <c r="C113" s="1" t="s">
        <v>67</v>
      </c>
      <c r="D113" s="1" t="s">
        <v>3</v>
      </c>
      <c r="E113" s="2">
        <v>1790.76</v>
      </c>
    </row>
    <row r="114" spans="1:4" ht="15.75">
      <c r="A114" s="7" t="s">
        <v>275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276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277</v>
      </c>
      <c r="B116" s="1" t="s">
        <v>108</v>
      </c>
      <c r="C116" s="1" t="s">
        <v>73</v>
      </c>
      <c r="D116" s="27">
        <f>E113/E2</f>
        <v>0.6575698600962068</v>
      </c>
    </row>
    <row r="117" spans="1:5" ht="31.5">
      <c r="A117" s="7" t="s">
        <v>278</v>
      </c>
      <c r="B117" s="1" t="s">
        <v>106</v>
      </c>
      <c r="C117" s="1" t="s">
        <v>67</v>
      </c>
      <c r="D117" s="1" t="s">
        <v>2</v>
      </c>
      <c r="E117" s="2">
        <v>29210.72</v>
      </c>
    </row>
    <row r="118" spans="1:4" ht="15.75">
      <c r="A118" s="7" t="s">
        <v>279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280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281</v>
      </c>
      <c r="B120" s="1" t="s">
        <v>108</v>
      </c>
      <c r="C120" s="1" t="s">
        <v>73</v>
      </c>
      <c r="D120" s="27">
        <f>E117/E2</f>
        <v>10.7262218631807</v>
      </c>
    </row>
    <row r="121" spans="1:5" ht="47.25">
      <c r="A121" s="7" t="s">
        <v>282</v>
      </c>
      <c r="B121" s="1" t="s">
        <v>106</v>
      </c>
      <c r="C121" s="1" t="s">
        <v>67</v>
      </c>
      <c r="D121" s="1" t="s">
        <v>32</v>
      </c>
      <c r="E121" s="2">
        <v>16838.23</v>
      </c>
    </row>
    <row r="122" spans="1:4" ht="15.75">
      <c r="A122" s="7" t="s">
        <v>283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284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285</v>
      </c>
      <c r="B124" s="1" t="s">
        <v>108</v>
      </c>
      <c r="C124" s="1" t="s">
        <v>73</v>
      </c>
      <c r="D124" s="27">
        <f>E121/E2</f>
        <v>6.183024272022913</v>
      </c>
    </row>
    <row r="125" spans="1:5" ht="31.5">
      <c r="A125" s="7" t="s">
        <v>286</v>
      </c>
      <c r="B125" s="1" t="s">
        <v>106</v>
      </c>
      <c r="C125" s="1" t="s">
        <v>67</v>
      </c>
      <c r="D125" s="1" t="s">
        <v>34</v>
      </c>
      <c r="E125" s="2">
        <v>9275.56</v>
      </c>
    </row>
    <row r="126" spans="1:4" ht="15.75">
      <c r="A126" s="7" t="s">
        <v>287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288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289</v>
      </c>
      <c r="B128" s="1" t="s">
        <v>108</v>
      </c>
      <c r="C128" s="1" t="s">
        <v>73</v>
      </c>
      <c r="D128" s="27">
        <f>E125/E2</f>
        <v>3.406000073440311</v>
      </c>
    </row>
    <row r="129" spans="1:5" ht="31.5">
      <c r="A129" s="7" t="s">
        <v>290</v>
      </c>
      <c r="B129" s="1" t="s">
        <v>106</v>
      </c>
      <c r="C129" s="1" t="s">
        <v>67</v>
      </c>
      <c r="D129" s="1" t="s">
        <v>36</v>
      </c>
      <c r="E129" s="2">
        <v>2354.29</v>
      </c>
    </row>
    <row r="130" spans="1:4" ht="15.75">
      <c r="A130" s="7" t="s">
        <v>291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292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293</v>
      </c>
      <c r="B132" s="1" t="s">
        <v>108</v>
      </c>
      <c r="C132" s="1" t="s">
        <v>73</v>
      </c>
      <c r="D132" s="27">
        <f>E129/E2</f>
        <v>0.8644989534755627</v>
      </c>
    </row>
    <row r="133" spans="1:5" ht="31.5">
      <c r="A133" s="7" t="s">
        <v>294</v>
      </c>
      <c r="B133" s="1" t="s">
        <v>106</v>
      </c>
      <c r="C133" s="1" t="s">
        <v>67</v>
      </c>
      <c r="D133" s="1" t="s">
        <v>37</v>
      </c>
      <c r="E133" s="2">
        <v>1228.21</v>
      </c>
    </row>
    <row r="134" spans="1:4" ht="15.75">
      <c r="A134" s="7" t="s">
        <v>295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296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297</v>
      </c>
      <c r="B136" s="1" t="s">
        <v>108</v>
      </c>
      <c r="C136" s="1" t="s">
        <v>73</v>
      </c>
      <c r="D136" s="27">
        <f>E133/E2</f>
        <v>0.45100062424264675</v>
      </c>
    </row>
    <row r="137" spans="1:5" ht="31.5">
      <c r="A137" s="7" t="s">
        <v>301</v>
      </c>
      <c r="B137" s="1" t="s">
        <v>106</v>
      </c>
      <c r="C137" s="1" t="s">
        <v>67</v>
      </c>
      <c r="D137" s="1" t="s">
        <v>215</v>
      </c>
      <c r="E137" s="2">
        <v>1859.47</v>
      </c>
    </row>
    <row r="138" spans="1:4" ht="15.75">
      <c r="A138" s="7" t="s">
        <v>299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300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298</v>
      </c>
      <c r="B140" s="1" t="s">
        <v>108</v>
      </c>
      <c r="C140" s="1" t="s">
        <v>73</v>
      </c>
      <c r="D140" s="27">
        <f>E137/E2</f>
        <v>0.6828002790731832</v>
      </c>
    </row>
    <row r="141" spans="1:5" ht="31.5">
      <c r="A141" s="7" t="s">
        <v>302</v>
      </c>
      <c r="B141" s="1" t="s">
        <v>106</v>
      </c>
      <c r="C141" s="1" t="s">
        <v>67</v>
      </c>
      <c r="D141" s="27" t="s">
        <v>214</v>
      </c>
      <c r="E141" s="2">
        <v>0</v>
      </c>
    </row>
    <row r="142" spans="1:4" ht="15.75">
      <c r="A142" s="7" t="s">
        <v>303</v>
      </c>
      <c r="B142" s="1" t="s">
        <v>107</v>
      </c>
      <c r="C142" s="1" t="s">
        <v>67</v>
      </c>
      <c r="D142" s="27" t="s">
        <v>31</v>
      </c>
    </row>
    <row r="143" spans="1:4" ht="15.75">
      <c r="A143" s="7" t="s">
        <v>304</v>
      </c>
      <c r="B143" s="1" t="s">
        <v>64</v>
      </c>
      <c r="C143" s="1" t="s">
        <v>67</v>
      </c>
      <c r="D143" s="27" t="s">
        <v>10</v>
      </c>
    </row>
    <row r="144" spans="1:4" ht="15.75">
      <c r="A144" s="7" t="s">
        <v>305</v>
      </c>
      <c r="B144" s="1" t="s">
        <v>108</v>
      </c>
      <c r="C144" s="1" t="s">
        <v>73</v>
      </c>
      <c r="D144" s="27">
        <f>E141/E2</f>
        <v>0</v>
      </c>
    </row>
    <row r="145" spans="1:5" ht="31.5">
      <c r="A145" s="7" t="s">
        <v>306</v>
      </c>
      <c r="B145" s="1" t="s">
        <v>106</v>
      </c>
      <c r="C145" s="1" t="s">
        <v>67</v>
      </c>
      <c r="D145" s="27" t="s">
        <v>216</v>
      </c>
      <c r="E145" s="2">
        <v>0</v>
      </c>
    </row>
    <row r="146" spans="1:4" ht="15.75">
      <c r="A146" s="7" t="s">
        <v>307</v>
      </c>
      <c r="B146" s="1" t="s">
        <v>107</v>
      </c>
      <c r="C146" s="1" t="s">
        <v>67</v>
      </c>
      <c r="D146" s="27" t="s">
        <v>24</v>
      </c>
    </row>
    <row r="147" spans="1:4" ht="15.75">
      <c r="A147" s="7" t="s">
        <v>308</v>
      </c>
      <c r="B147" s="1" t="s">
        <v>64</v>
      </c>
      <c r="C147" s="1" t="s">
        <v>67</v>
      </c>
      <c r="D147" s="27" t="s">
        <v>10</v>
      </c>
    </row>
    <row r="148" spans="1:4" ht="15.75">
      <c r="A148" s="7" t="s">
        <v>309</v>
      </c>
      <c r="B148" s="1" t="s">
        <v>108</v>
      </c>
      <c r="C148" s="1" t="s">
        <v>73</v>
      </c>
      <c r="D148" s="27">
        <f>E145/E2</f>
        <v>0</v>
      </c>
    </row>
    <row r="149" spans="1:5" ht="31.5">
      <c r="A149" s="7" t="s">
        <v>310</v>
      </c>
      <c r="B149" s="1" t="s">
        <v>106</v>
      </c>
      <c r="C149" s="1" t="s">
        <v>67</v>
      </c>
      <c r="D149" s="27" t="s">
        <v>213</v>
      </c>
      <c r="E149" s="2">
        <v>0</v>
      </c>
    </row>
    <row r="150" spans="1:4" ht="15.75">
      <c r="A150" s="7" t="s">
        <v>311</v>
      </c>
      <c r="B150" s="1" t="s">
        <v>107</v>
      </c>
      <c r="C150" s="1" t="s">
        <v>67</v>
      </c>
      <c r="D150" s="27" t="s">
        <v>24</v>
      </c>
    </row>
    <row r="151" spans="1:4" ht="15.75">
      <c r="A151" s="7" t="s">
        <v>312</v>
      </c>
      <c r="B151" s="1" t="s">
        <v>64</v>
      </c>
      <c r="C151" s="1" t="s">
        <v>67</v>
      </c>
      <c r="D151" s="27" t="s">
        <v>10</v>
      </c>
    </row>
    <row r="152" spans="1:4" ht="15.75">
      <c r="A152" s="7" t="s">
        <v>313</v>
      </c>
      <c r="B152" s="1" t="s">
        <v>108</v>
      </c>
      <c r="C152" s="1" t="s">
        <v>73</v>
      </c>
      <c r="D152" s="27">
        <f>E149/E2</f>
        <v>0</v>
      </c>
    </row>
    <row r="153" spans="1:7" ht="31.5">
      <c r="A153" s="7" t="s">
        <v>385</v>
      </c>
      <c r="B153" s="1" t="s">
        <v>106</v>
      </c>
      <c r="C153" s="1" t="s">
        <v>67</v>
      </c>
      <c r="D153" s="1" t="s">
        <v>210</v>
      </c>
      <c r="E153" s="2">
        <v>92925.61</v>
      </c>
      <c r="F153" s="11"/>
      <c r="G153" s="12"/>
    </row>
    <row r="154" spans="1:6" ht="15.75">
      <c r="A154" s="7" t="s">
        <v>386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387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388</v>
      </c>
      <c r="B156" s="1" t="s">
        <v>108</v>
      </c>
      <c r="C156" s="1" t="s">
        <v>73</v>
      </c>
      <c r="D156" s="27">
        <f>E153/E2</f>
        <v>34.122428671097566</v>
      </c>
    </row>
    <row r="157" spans="1:4" ht="47.25">
      <c r="A157" s="20" t="s">
        <v>151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389</v>
      </c>
      <c r="B158" s="1" t="s">
        <v>105</v>
      </c>
      <c r="C158" s="1" t="s">
        <v>73</v>
      </c>
      <c r="D158" s="8">
        <f>E159+E163+E167+E171+E175+E179+E183+E187+E191+E195+E199</f>
        <v>92705.8082228</v>
      </c>
    </row>
    <row r="159" spans="1:7" ht="31.5">
      <c r="A159" s="7" t="s">
        <v>152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22">
        <v>1</v>
      </c>
      <c r="G159" s="22">
        <f>'[1]гук(2016)'!$CO$39*12*E2</f>
        <v>3022.7976408000004</v>
      </c>
    </row>
    <row r="160" spans="1:4" ht="15.75">
      <c r="A160" s="7" t="s">
        <v>153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154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155</v>
      </c>
      <c r="B162" s="1" t="s">
        <v>108</v>
      </c>
      <c r="C162" s="1" t="s">
        <v>73</v>
      </c>
      <c r="D162" s="27">
        <f>E159/F159</f>
        <v>2148.426</v>
      </c>
    </row>
    <row r="163" spans="1:7" ht="31.5">
      <c r="A163" s="7" t="s">
        <v>156</v>
      </c>
      <c r="B163" s="1" t="s">
        <v>106</v>
      </c>
      <c r="C163" s="1" t="s">
        <v>67</v>
      </c>
      <c r="D163" s="1" t="s">
        <v>235</v>
      </c>
      <c r="E163" s="2">
        <f>('[2]гук(2016)'!$CO$38+'[2]гук(2016)'!$CO$42)*12*'[2]гук(2016)'!$CO$4</f>
        <v>7599.4122228000015</v>
      </c>
      <c r="F163" s="22">
        <v>2</v>
      </c>
      <c r="G163" s="22">
        <f>'[1]гук(2016)'!$CO$38*12*E2</f>
        <v>4246.1911464</v>
      </c>
    </row>
    <row r="164" spans="1:4" ht="15.75">
      <c r="A164" s="7" t="s">
        <v>157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158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159</v>
      </c>
      <c r="B166" s="1" t="s">
        <v>108</v>
      </c>
      <c r="C166" s="1" t="s">
        <v>73</v>
      </c>
      <c r="D166" s="27">
        <f>E163/F163</f>
        <v>3799.7061114000007</v>
      </c>
    </row>
    <row r="167" spans="1:5" ht="31.5">
      <c r="A167" s="7" t="s">
        <v>314</v>
      </c>
      <c r="B167" s="1" t="s">
        <v>106</v>
      </c>
      <c r="C167" s="1" t="s">
        <v>67</v>
      </c>
      <c r="D167" s="1" t="s">
        <v>41</v>
      </c>
      <c r="E167" s="2">
        <v>10797.21</v>
      </c>
    </row>
    <row r="168" spans="1:4" ht="15.75">
      <c r="A168" s="7" t="s">
        <v>315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316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317</v>
      </c>
      <c r="B170" s="1" t="s">
        <v>108</v>
      </c>
      <c r="C170" s="1" t="s">
        <v>73</v>
      </c>
      <c r="D170" s="27">
        <f>E167/E2</f>
        <v>3.964752322549847</v>
      </c>
    </row>
    <row r="171" spans="1:5" ht="31.5">
      <c r="A171" s="7" t="s">
        <v>318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319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320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321</v>
      </c>
      <c r="B174" s="1" t="s">
        <v>108</v>
      </c>
      <c r="C174" s="1" t="s">
        <v>73</v>
      </c>
      <c r="D174" s="27">
        <f>E171/E2</f>
        <v>0</v>
      </c>
    </row>
    <row r="175" spans="1:5" ht="31.5">
      <c r="A175" s="7" t="s">
        <v>322</v>
      </c>
      <c r="B175" s="1" t="s">
        <v>106</v>
      </c>
      <c r="C175" s="1" t="s">
        <v>67</v>
      </c>
      <c r="D175" s="1" t="s">
        <v>43</v>
      </c>
      <c r="E175" s="2">
        <v>5359.17</v>
      </c>
    </row>
    <row r="176" spans="1:4" ht="15.75">
      <c r="A176" s="7" t="s">
        <v>323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324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325</v>
      </c>
      <c r="B178" s="1" t="s">
        <v>108</v>
      </c>
      <c r="C178" s="1" t="s">
        <v>73</v>
      </c>
      <c r="D178" s="27">
        <f>E175/E2</f>
        <v>1.9678955678772077</v>
      </c>
    </row>
    <row r="179" spans="1:5" ht="31.5">
      <c r="A179" s="7" t="s">
        <v>326</v>
      </c>
      <c r="B179" s="1" t="s">
        <v>106</v>
      </c>
      <c r="C179" s="1" t="s">
        <v>67</v>
      </c>
      <c r="D179" s="1" t="s">
        <v>203</v>
      </c>
      <c r="E179" s="2">
        <v>1496.59</v>
      </c>
    </row>
    <row r="180" spans="1:4" ht="15.75">
      <c r="A180" s="7" t="s">
        <v>327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328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329</v>
      </c>
      <c r="B182" s="1" t="s">
        <v>108</v>
      </c>
      <c r="C182" s="1" t="s">
        <v>73</v>
      </c>
      <c r="D182" s="27">
        <f>E179/E2</f>
        <v>0.5495501780927551</v>
      </c>
    </row>
    <row r="183" spans="1:5" ht="31.5">
      <c r="A183" s="7" t="s">
        <v>330</v>
      </c>
      <c r="B183" s="1" t="s">
        <v>106</v>
      </c>
      <c r="C183" s="1" t="s">
        <v>67</v>
      </c>
      <c r="D183" s="1" t="s">
        <v>234</v>
      </c>
      <c r="E183" s="2">
        <v>4725.63</v>
      </c>
    </row>
    <row r="184" spans="1:4" ht="15.75">
      <c r="A184" s="7" t="s">
        <v>331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332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333</v>
      </c>
      <c r="B186" s="1" t="s">
        <v>108</v>
      </c>
      <c r="C186" s="1" t="s">
        <v>73</v>
      </c>
      <c r="D186" s="27">
        <f>E183/E2</f>
        <v>1.7352586934968603</v>
      </c>
    </row>
    <row r="187" spans="1:5" ht="31.5">
      <c r="A187" s="7" t="s">
        <v>334</v>
      </c>
      <c r="B187" s="1" t="s">
        <v>106</v>
      </c>
      <c r="C187" s="1" t="s">
        <v>67</v>
      </c>
      <c r="D187" s="1" t="s">
        <v>44</v>
      </c>
      <c r="E187" s="2">
        <v>0</v>
      </c>
    </row>
    <row r="188" spans="1:4" ht="15.75">
      <c r="A188" s="7" t="s">
        <v>335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336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337</v>
      </c>
      <c r="B190" s="1" t="s">
        <v>108</v>
      </c>
      <c r="C190" s="1" t="s">
        <v>73</v>
      </c>
      <c r="D190" s="27">
        <f>E187/E2</f>
        <v>0</v>
      </c>
    </row>
    <row r="191" spans="1:6" ht="31.5">
      <c r="A191" s="7" t="s">
        <v>338</v>
      </c>
      <c r="B191" s="1" t="s">
        <v>106</v>
      </c>
      <c r="C191" s="1" t="s">
        <v>67</v>
      </c>
      <c r="D191" s="1" t="s">
        <v>45</v>
      </c>
      <c r="E191" s="2">
        <v>6079.4</v>
      </c>
      <c r="F191" s="22" t="s">
        <v>211</v>
      </c>
    </row>
    <row r="192" spans="1:6" ht="15.75">
      <c r="A192" s="7" t="s">
        <v>339</v>
      </c>
      <c r="B192" s="1" t="s">
        <v>107</v>
      </c>
      <c r="C192" s="1" t="s">
        <v>67</v>
      </c>
      <c r="D192" s="1" t="s">
        <v>24</v>
      </c>
      <c r="F192" s="22" t="s">
        <v>10</v>
      </c>
    </row>
    <row r="193" spans="1:4" ht="15.75">
      <c r="A193" s="7" t="s">
        <v>340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341</v>
      </c>
      <c r="B194" s="1" t="s">
        <v>108</v>
      </c>
      <c r="C194" s="1" t="s">
        <v>73</v>
      </c>
      <c r="D194" s="27">
        <f>E191/E2</f>
        <v>2.2323651452282154</v>
      </c>
    </row>
    <row r="195" spans="1:5" ht="31.5">
      <c r="A195" s="7" t="s">
        <v>342</v>
      </c>
      <c r="B195" s="1" t="s">
        <v>106</v>
      </c>
      <c r="C195" s="1" t="s">
        <v>67</v>
      </c>
      <c r="D195" s="1" t="s">
        <v>46</v>
      </c>
      <c r="E195" s="2">
        <v>54499.97</v>
      </c>
    </row>
    <row r="196" spans="1:4" ht="15.75">
      <c r="A196" s="7" t="s">
        <v>343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344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345</v>
      </c>
      <c r="B198" s="1" t="s">
        <v>108</v>
      </c>
      <c r="C198" s="1" t="s">
        <v>73</v>
      </c>
      <c r="D198" s="27">
        <f>E195/E2</f>
        <v>20.01247383688907</v>
      </c>
    </row>
    <row r="199" spans="1:5" ht="31.5">
      <c r="A199" s="7" t="s">
        <v>347</v>
      </c>
      <c r="B199" s="1" t="s">
        <v>106</v>
      </c>
      <c r="C199" s="1" t="s">
        <v>67</v>
      </c>
      <c r="D199" s="27" t="s">
        <v>233</v>
      </c>
      <c r="E199" s="2">
        <v>0</v>
      </c>
    </row>
    <row r="200" spans="1:4" ht="15.75">
      <c r="A200" s="7" t="s">
        <v>346</v>
      </c>
      <c r="B200" s="1" t="s">
        <v>107</v>
      </c>
      <c r="C200" s="1" t="s">
        <v>67</v>
      </c>
      <c r="D200" s="27" t="s">
        <v>24</v>
      </c>
    </row>
    <row r="201" spans="1:4" ht="15.75">
      <c r="A201" s="7" t="s">
        <v>348</v>
      </c>
      <c r="B201" s="1" t="s">
        <v>64</v>
      </c>
      <c r="C201" s="1" t="s">
        <v>67</v>
      </c>
      <c r="D201" s="27" t="s">
        <v>10</v>
      </c>
    </row>
    <row r="202" spans="1:4" ht="15.75">
      <c r="A202" s="7" t="s">
        <v>349</v>
      </c>
      <c r="B202" s="1" t="s">
        <v>108</v>
      </c>
      <c r="C202" s="1" t="s">
        <v>73</v>
      </c>
      <c r="D202" s="27">
        <f>E199/E2</f>
        <v>0</v>
      </c>
    </row>
    <row r="203" spans="1:4" ht="47.25">
      <c r="A203" s="20" t="s">
        <v>161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390</v>
      </c>
      <c r="B204" s="1" t="s">
        <v>105</v>
      </c>
      <c r="C204" s="1" t="s">
        <v>73</v>
      </c>
      <c r="D204" s="8">
        <f>E205+E209+E213+E217+E221+E225+E229+E233+E237+E241</f>
        <v>1590.37</v>
      </c>
      <c r="F204" s="13"/>
    </row>
    <row r="205" spans="1:5" ht="31.5">
      <c r="A205" s="7" t="s">
        <v>162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163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164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165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166</v>
      </c>
      <c r="B209" s="1" t="s">
        <v>106</v>
      </c>
      <c r="C209" s="1" t="s">
        <v>67</v>
      </c>
      <c r="D209" s="1" t="s">
        <v>50</v>
      </c>
      <c r="E209" s="2">
        <v>0</v>
      </c>
    </row>
    <row r="210" spans="1:4" ht="15.75">
      <c r="A210" s="7" t="s">
        <v>167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168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169</v>
      </c>
      <c r="B212" s="1" t="s">
        <v>108</v>
      </c>
      <c r="C212" s="1" t="s">
        <v>73</v>
      </c>
      <c r="D212" s="27">
        <f>E209/E2</f>
        <v>0</v>
      </c>
    </row>
    <row r="213" spans="1:5" ht="31.5">
      <c r="A213" s="7" t="s">
        <v>350</v>
      </c>
      <c r="B213" s="1" t="s">
        <v>106</v>
      </c>
      <c r="C213" s="1" t="s">
        <v>67</v>
      </c>
      <c r="D213" s="1" t="s">
        <v>49</v>
      </c>
      <c r="E213" s="2">
        <v>0</v>
      </c>
    </row>
    <row r="214" spans="1:4" ht="15.75">
      <c r="A214" s="7" t="s">
        <v>391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351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352</v>
      </c>
      <c r="B216" s="1" t="s">
        <v>108</v>
      </c>
      <c r="C216" s="1" t="s">
        <v>73</v>
      </c>
      <c r="D216" s="27">
        <f>E213/E2</f>
        <v>0</v>
      </c>
    </row>
    <row r="217" spans="1:5" ht="31.5">
      <c r="A217" s="7" t="s">
        <v>353</v>
      </c>
      <c r="B217" s="1" t="s">
        <v>106</v>
      </c>
      <c r="C217" s="1" t="s">
        <v>67</v>
      </c>
      <c r="D217" s="1" t="s">
        <v>171</v>
      </c>
      <c r="E217" s="2">
        <v>0</v>
      </c>
    </row>
    <row r="218" spans="1:4" ht="15.75">
      <c r="A218" s="7" t="s">
        <v>354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355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356</v>
      </c>
      <c r="B220" s="1" t="s">
        <v>108</v>
      </c>
      <c r="C220" s="1" t="s">
        <v>73</v>
      </c>
      <c r="D220" s="27">
        <f>E217/E2</f>
        <v>0</v>
      </c>
    </row>
    <row r="221" spans="1:5" ht="31.5">
      <c r="A221" s="7" t="s">
        <v>357</v>
      </c>
      <c r="B221" s="1" t="s">
        <v>106</v>
      </c>
      <c r="C221" s="1" t="s">
        <v>67</v>
      </c>
      <c r="D221" s="1" t="s">
        <v>217</v>
      </c>
      <c r="E221" s="2">
        <v>1590.37</v>
      </c>
    </row>
    <row r="222" spans="1:4" ht="15.75">
      <c r="A222" s="7" t="s">
        <v>358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359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360</v>
      </c>
      <c r="B224" s="1" t="s">
        <v>108</v>
      </c>
      <c r="C224" s="1" t="s">
        <v>73</v>
      </c>
      <c r="D224" s="27">
        <f>E221/E2+E222/E2</f>
        <v>0.583986340102082</v>
      </c>
    </row>
    <row r="225" spans="1:5" ht="31.5">
      <c r="A225" s="7" t="s">
        <v>361</v>
      </c>
      <c r="B225" s="1" t="s">
        <v>106</v>
      </c>
      <c r="C225" s="1" t="s">
        <v>67</v>
      </c>
      <c r="D225" s="1" t="s">
        <v>1</v>
      </c>
      <c r="E225" s="2">
        <v>0</v>
      </c>
    </row>
    <row r="226" spans="1:4" ht="15.75">
      <c r="A226" s="7" t="s">
        <v>362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363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364</v>
      </c>
      <c r="B228" s="1" t="s">
        <v>108</v>
      </c>
      <c r="C228" s="1" t="s">
        <v>73</v>
      </c>
      <c r="D228" s="27">
        <f>E225/E2</f>
        <v>0</v>
      </c>
    </row>
    <row r="229" spans="1:5" ht="31.5">
      <c r="A229" s="7" t="s">
        <v>365</v>
      </c>
      <c r="B229" s="1" t="s">
        <v>106</v>
      </c>
      <c r="C229" s="1" t="s">
        <v>67</v>
      </c>
      <c r="D229" s="1" t="s">
        <v>0</v>
      </c>
      <c r="E229" s="2">
        <v>0</v>
      </c>
    </row>
    <row r="230" spans="1:4" ht="15.75">
      <c r="A230" s="7" t="s">
        <v>366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367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368</v>
      </c>
      <c r="B232" s="1" t="s">
        <v>108</v>
      </c>
      <c r="C232" s="1" t="s">
        <v>73</v>
      </c>
      <c r="D232" s="27">
        <f>E229/E2</f>
        <v>0</v>
      </c>
    </row>
    <row r="233" spans="1:5" ht="31.5">
      <c r="A233" s="7" t="s">
        <v>369</v>
      </c>
      <c r="B233" s="1" t="s">
        <v>106</v>
      </c>
      <c r="C233" s="1" t="s">
        <v>67</v>
      </c>
      <c r="D233" s="1" t="s">
        <v>51</v>
      </c>
      <c r="E233" s="2">
        <v>0</v>
      </c>
    </row>
    <row r="234" spans="1:4" ht="15.75">
      <c r="A234" s="7" t="s">
        <v>370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371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372</v>
      </c>
      <c r="B236" s="1" t="s">
        <v>108</v>
      </c>
      <c r="C236" s="1" t="s">
        <v>73</v>
      </c>
      <c r="D236" s="27">
        <f>E233/E2</f>
        <v>0</v>
      </c>
    </row>
    <row r="237" spans="1:5" ht="31.5">
      <c r="A237" s="7" t="s">
        <v>373</v>
      </c>
      <c r="B237" s="1" t="s">
        <v>106</v>
      </c>
      <c r="C237" s="1" t="s">
        <v>67</v>
      </c>
      <c r="D237" s="1" t="s">
        <v>52</v>
      </c>
      <c r="E237" s="2">
        <v>0</v>
      </c>
    </row>
    <row r="238" spans="1:4" ht="15.75">
      <c r="A238" s="7" t="s">
        <v>374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375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376</v>
      </c>
      <c r="B240" s="1" t="s">
        <v>108</v>
      </c>
      <c r="C240" s="1" t="s">
        <v>73</v>
      </c>
      <c r="D240" s="27">
        <f>E237/E2</f>
        <v>0</v>
      </c>
    </row>
    <row r="241" spans="1:6" ht="31.5">
      <c r="A241" s="7" t="s">
        <v>377</v>
      </c>
      <c r="B241" s="1" t="s">
        <v>106</v>
      </c>
      <c r="C241" s="1" t="s">
        <v>67</v>
      </c>
      <c r="D241" s="1" t="s">
        <v>53</v>
      </c>
      <c r="E241" s="2">
        <v>0</v>
      </c>
      <c r="F241" s="22" t="s">
        <v>212</v>
      </c>
    </row>
    <row r="242" spans="1:4" ht="15.75">
      <c r="A242" s="7" t="s">
        <v>378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379</v>
      </c>
      <c r="B243" s="1" t="s">
        <v>64</v>
      </c>
      <c r="C243" s="1" t="s">
        <v>67</v>
      </c>
      <c r="D243" s="1" t="s">
        <v>204</v>
      </c>
    </row>
    <row r="244" spans="1:4" ht="15.75">
      <c r="A244" s="7" t="s">
        <v>380</v>
      </c>
      <c r="B244" s="1" t="s">
        <v>108</v>
      </c>
      <c r="C244" s="1" t="s">
        <v>73</v>
      </c>
      <c r="D244" s="27">
        <f>E241/E2</f>
        <v>0</v>
      </c>
    </row>
    <row r="245" spans="1:4" ht="15.75">
      <c r="A245" s="7"/>
      <c r="B245" s="4" t="s">
        <v>170</v>
      </c>
      <c r="C245" s="1" t="s">
        <v>73</v>
      </c>
      <c r="D245" s="14">
        <f>SUM(D28,D34,D60,D66,D72,D78,D84,D90,D100,D158,D204)</f>
        <v>402447.6782228</v>
      </c>
    </row>
    <row r="246" spans="1:4" ht="15.75">
      <c r="A246" s="23" t="s">
        <v>172</v>
      </c>
      <c r="B246" s="23"/>
      <c r="C246" s="23"/>
      <c r="D246" s="23"/>
    </row>
    <row r="247" spans="1:4" ht="15.75">
      <c r="A247" s="7" t="s">
        <v>173</v>
      </c>
      <c r="B247" s="1" t="s">
        <v>174</v>
      </c>
      <c r="C247" s="1" t="s">
        <v>175</v>
      </c>
      <c r="D247" s="29">
        <v>2</v>
      </c>
    </row>
    <row r="248" spans="1:4" ht="15.75">
      <c r="A248" s="7" t="s">
        <v>176</v>
      </c>
      <c r="B248" s="1" t="s">
        <v>177</v>
      </c>
      <c r="C248" s="1" t="s">
        <v>175</v>
      </c>
      <c r="D248" s="29">
        <v>2</v>
      </c>
    </row>
    <row r="249" spans="1:4" ht="15.75">
      <c r="A249" s="7" t="s">
        <v>178</v>
      </c>
      <c r="B249" s="1" t="s">
        <v>179</v>
      </c>
      <c r="C249" s="1" t="s">
        <v>175</v>
      </c>
      <c r="D249" s="1">
        <v>0</v>
      </c>
    </row>
    <row r="250" spans="1:4" ht="15.75">
      <c r="A250" s="7" t="s">
        <v>180</v>
      </c>
      <c r="B250" s="1" t="s">
        <v>181</v>
      </c>
      <c r="C250" s="1" t="s">
        <v>73</v>
      </c>
      <c r="D250" s="28">
        <v>0</v>
      </c>
    </row>
    <row r="251" spans="1:4" ht="15.75">
      <c r="A251" s="23" t="s">
        <v>182</v>
      </c>
      <c r="B251" s="23"/>
      <c r="C251" s="23"/>
      <c r="D251" s="23"/>
    </row>
    <row r="252" spans="1:4" ht="15.75">
      <c r="A252" s="7" t="s">
        <v>183</v>
      </c>
      <c r="B252" s="1" t="s">
        <v>72</v>
      </c>
      <c r="C252" s="1" t="s">
        <v>73</v>
      </c>
      <c r="D252" s="1">
        <v>0</v>
      </c>
    </row>
    <row r="253" spans="1:4" ht="15.75">
      <c r="A253" s="7" t="s">
        <v>184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185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186</v>
      </c>
      <c r="B255" s="1" t="s">
        <v>99</v>
      </c>
      <c r="C255" s="1" t="s">
        <v>73</v>
      </c>
      <c r="D255" s="1">
        <v>0</v>
      </c>
    </row>
    <row r="256" spans="1:4" ht="15.75">
      <c r="A256" s="7" t="s">
        <v>187</v>
      </c>
      <c r="B256" s="1" t="s">
        <v>188</v>
      </c>
      <c r="C256" s="1" t="s">
        <v>73</v>
      </c>
      <c r="D256" s="1">
        <v>0</v>
      </c>
    </row>
    <row r="257" spans="1:4" ht="15.75">
      <c r="A257" s="7" t="s">
        <v>189</v>
      </c>
      <c r="B257" s="1" t="s">
        <v>101</v>
      </c>
      <c r="C257" s="1" t="s">
        <v>73</v>
      </c>
      <c r="D257" s="1">
        <v>0</v>
      </c>
    </row>
    <row r="258" spans="1:4" ht="15.75">
      <c r="A258" s="23" t="s">
        <v>190</v>
      </c>
      <c r="B258" s="23"/>
      <c r="C258" s="23"/>
      <c r="D258" s="23"/>
    </row>
    <row r="259" spans="1:4" ht="15.75">
      <c r="A259" s="7" t="s">
        <v>191</v>
      </c>
      <c r="B259" s="1" t="s">
        <v>174</v>
      </c>
      <c r="C259" s="1" t="s">
        <v>175</v>
      </c>
      <c r="D259" s="1">
        <v>0</v>
      </c>
    </row>
    <row r="260" spans="1:4" ht="15.75">
      <c r="A260" s="7" t="s">
        <v>192</v>
      </c>
      <c r="B260" s="1" t="s">
        <v>177</v>
      </c>
      <c r="C260" s="1" t="s">
        <v>175</v>
      </c>
      <c r="D260" s="1">
        <v>0</v>
      </c>
    </row>
    <row r="261" spans="1:4" ht="15.75">
      <c r="A261" s="7" t="s">
        <v>193</v>
      </c>
      <c r="B261" s="1" t="s">
        <v>194</v>
      </c>
      <c r="C261" s="1" t="s">
        <v>175</v>
      </c>
      <c r="D261" s="1">
        <v>0</v>
      </c>
    </row>
    <row r="262" spans="1:4" ht="15.75">
      <c r="A262" s="7" t="s">
        <v>195</v>
      </c>
      <c r="B262" s="1" t="s">
        <v>181</v>
      </c>
      <c r="C262" s="1" t="s">
        <v>73</v>
      </c>
      <c r="D262" s="1">
        <v>0</v>
      </c>
    </row>
    <row r="263" spans="1:4" ht="15.75">
      <c r="A263" s="23" t="s">
        <v>196</v>
      </c>
      <c r="B263" s="23"/>
      <c r="C263" s="23"/>
      <c r="D263" s="23"/>
    </row>
    <row r="264" spans="1:4" ht="15.75">
      <c r="A264" s="7" t="s">
        <v>197</v>
      </c>
      <c r="B264" s="1" t="s">
        <v>198</v>
      </c>
      <c r="C264" s="1" t="s">
        <v>175</v>
      </c>
      <c r="D264" s="1">
        <v>12</v>
      </c>
    </row>
    <row r="265" spans="1:4" ht="15.75">
      <c r="A265" s="7" t="s">
        <v>199</v>
      </c>
      <c r="B265" s="1" t="s">
        <v>200</v>
      </c>
      <c r="C265" s="1" t="s">
        <v>175</v>
      </c>
      <c r="D265" s="1">
        <v>6</v>
      </c>
    </row>
    <row r="266" spans="1:4" ht="31.5">
      <c r="A266" s="7" t="s">
        <v>201</v>
      </c>
      <c r="B266" s="1" t="s">
        <v>202</v>
      </c>
      <c r="C266" s="1" t="s">
        <v>73</v>
      </c>
      <c r="D266" s="8">
        <v>77000</v>
      </c>
    </row>
    <row r="267" spans="1:4" ht="15.75">
      <c r="A267" s="19"/>
      <c r="B267" s="12"/>
      <c r="C267" s="12"/>
      <c r="D267" s="12"/>
    </row>
    <row r="268" spans="1:4" ht="15.75">
      <c r="A268" s="19"/>
      <c r="B268" s="12"/>
      <c r="C268" s="12"/>
      <c r="D268" s="12"/>
    </row>
    <row r="271" spans="1:4" ht="15.75">
      <c r="A271" s="24"/>
      <c r="B271" s="24"/>
      <c r="D271" s="18"/>
    </row>
    <row r="274" spans="1:4" ht="15.75" customHeight="1">
      <c r="A274" s="21" t="s">
        <v>238</v>
      </c>
      <c r="B274" s="21"/>
      <c r="D274" s="18" t="s">
        <v>239</v>
      </c>
    </row>
  </sheetData>
  <sheetProtection password="CC29" sheet="1" objects="1" scenarios="1" selectLockedCells="1" selectUnlockedCells="1"/>
  <mergeCells count="9">
    <mergeCell ref="A258:D258"/>
    <mergeCell ref="A271:B271"/>
    <mergeCell ref="F91:F92"/>
    <mergeCell ref="A263:D263"/>
    <mergeCell ref="A2:D2"/>
    <mergeCell ref="A26:D26"/>
    <mergeCell ref="A8:D8"/>
    <mergeCell ref="A246:D246"/>
    <mergeCell ref="A251:D251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4" r:id="rId1"/>
  <rowBreaks count="4" manualBreakCount="4">
    <brk id="70" max="3" man="1"/>
    <brk id="136" max="3" man="1"/>
    <brk id="202" max="3" man="1"/>
    <brk id="2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2020-03-20T11:18:12Z</cp:lastPrinted>
  <dcterms:created xsi:type="dcterms:W3CDTF">2010-07-19T21:32:50Z</dcterms:created>
  <dcterms:modified xsi:type="dcterms:W3CDTF">2021-03-22T08:22:13Z</dcterms:modified>
  <cp:category/>
  <cp:version/>
  <cp:contentType/>
  <cp:contentStatus/>
</cp:coreProperties>
</file>