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<sst xmlns="http://schemas.openxmlformats.org/spreadsheetml/2006/main" count="962" uniqueCount="394">
  <si>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</si>
  <si>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</si>
  <si>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</si>
  <si>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</si>
  <si>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</si>
  <si>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</si>
  <si>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</si>
  <si>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</si>
  <si>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</si>
  <si>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</si>
  <si>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</si>
  <si>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</si>
  <si>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</si>
  <si>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</si>
  <si>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</si>
  <si>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</si>
  <si>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</si>
  <si>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</si>
  <si>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</si>
  <si>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</si>
  <si>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</si>
  <si>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</si>
  <si>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</si>
  <si>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</si>
  <si>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</si>
  <si>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</si>
  <si>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</si>
  <si>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</si>
  <si>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</si>
  <si>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</si>
  <si>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</si>
  <si>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</si>
  <si>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</si>
  <si>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</si>
  <si>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</si>
  <si>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</si>
  <si>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</si>
  <si>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</si>
  <si>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</si>
  <si>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</si>
  <si>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</si>
  <si>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</si>
  <si>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</si>
  <si>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</si>
  <si>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</si>
  <si>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</si>
  <si>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</si>
  <si>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</si>
  <si>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</si>
  <si>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</si>
  <si>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</si>
  <si>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</si>
  <si>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</si>
  <si>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</si>
  <si>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</si>
  <si>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</si>
  <si>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</si>
  <si>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</si>
  <si>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</si>
  <si>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</si>
  <si>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</si>
  <si>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</si>
  <si>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</si>
  <si>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</si>
  <si>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</si>
  <si>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</si>
  <si>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</si>
  <si>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</si>
  <si>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</si>
  <si>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</si>
  <si>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</si>
  <si>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</si>
  <si>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</si>
  <si>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</si>
  <si>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</si>
  <si>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</si>
  <si>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</si>
  <si>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</si>
  <si>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</si>
  <si>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</si>
  <si>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</si>
  <si>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</si>
  <si>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</si>
  <si>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</si>
  <si>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</si>
  <si>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</si>
  <si>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</si>
  <si>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</si>
  <si>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</si>
  <si>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</si>
  <si>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</si>
  <si>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</si>
  <si>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</si>
  <si>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</si>
  <si>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</si>
  <si>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</si>
  <si>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</si>
  <si>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</si>
  <si>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</si>
  <si>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</si>
  <si>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</si>
  <si>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</si>
  <si>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</si>
  <si>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</si>
  <si>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</si>
  <si>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</si>
  <si>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</si>
  <si>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</si>
  <si>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</si>
  <si>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</si>
  <si>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</si>
  <si>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</si>
  <si>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</si>
  <si>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</si>
  <si>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</si>
  <si>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</si>
  <si>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</si>
  <si>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</si>
  <si>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</si>
  <si>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</si>
  <si>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</si>
  <si>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</si>
  <si>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</si>
  <si>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</si>
  <si>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</si>
  <si>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</si>
  <si>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</si>
  <si>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</si>
  <si>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</si>
  <si>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</si>
  <si>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</si>
  <si>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</si>
  <si>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</si>
  <si>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</si>
  <si>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</si>
  <si>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</si>
  <si>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</si>
  <si>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</si>
  <si>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</si>
  <si>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</si>
  <si>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</si>
  <si>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</si>
  <si>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</si>
  <si>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</si>
  <si>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</si>
  <si>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</si>
  <si>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</si>
  <si>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</si>
  <si>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</si>
  <si>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</si>
  <si>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</si>
  <si>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</si>
  <si>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</si>
  <si>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</si>
  <si>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</si>
  <si>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</si>
  <si>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</si>
  <si>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</si>
  <si>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</si>
  <si>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</si>
  <si>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</si>
  <si>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</si>
  <si>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</si>
  <si>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</si>
  <si>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</si>
  <si>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</si>
  <si>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</si>
  <si>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</si>
  <si>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</si>
  <si>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</si>
  <si>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</si>
  <si>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</si>
  <si>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</si>
  <si>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</si>
  <si>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</si>
  <si>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</si>
  <si>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</si>
  <si>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</si>
  <si>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</si>
  <si>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</si>
  <si>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</si>
  <si>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</si>
  <si>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</si>
  <si>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</si>
  <si>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</si>
  <si>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</si>
  <si>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</si>
  <si>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</si>
  <si>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</si>
  <si>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</si>
  <si>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</si>
  <si>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</si>
  <si>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</si>
  <si>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</si>
  <si>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</si>
  <si>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</si>
  <si>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</si>
  <si>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</si>
  <si>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</si>
  <si>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</si>
  <si>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</si>
  <si>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</si>
  <si>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</si>
  <si>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</si>
  <si>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</si>
  <si>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</si>
  <si>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</si>
  <si>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</si>
  <si>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</si>
  <si>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</si>
  <si>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</si>
  <si>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</si>
  <si>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</si>
  <si>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</si>
  <si>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</si>
  <si>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</si>
  <si>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</si>
  <si>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</si>
  <si>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</si>
  <si>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</si>
  <si>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</si>
  <si>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</si>
  <si>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</si>
  <si>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</si>
  <si>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</si>
  <si>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</si>
  <si>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</si>
  <si>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</si>
  <si>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</si>
  <si>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</si>
  <si>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2020 год по дому № 3  ул. Желябова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</si>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</sst>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N38">
            <v>0.104046</v>
          </cell>
        </row>
        <row r="39">
          <cell r="EN39">
            <v>0.074069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N4">
            <v>3400.9</v>
          </cell>
        </row>
        <row r="38">
          <cell r="EN38">
            <v>0.104046</v>
          </cell>
        </row>
        <row r="42">
          <cell r="EN42">
            <v>0.128218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N123">
            <v>183045.33475440004</v>
          </cell>
        </row>
        <row r="124">
          <cell r="EN124">
            <v>214936.11819840013</v>
          </cell>
        </row>
        <row r="125">
          <cell r="EN125">
            <v>50009.55432000001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-302003.7126059998</v>
          </cell>
        </row>
        <row r="25">
          <cell r="D25">
            <v>94274.66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SheetLayoutView="100" zoomScalePageLayoutView="0" workbookViewId="0" topLeftCell="A1">
      <selection activeCell="S246" sqref="S246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17.8515625" style="19" hidden="1" customWidth="1"/>
    <col min="7" max="12" width="9.140625" style="19" hidden="1" customWidth="1"/>
    <col min="13" max="22" width="9.140625" style="19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3" t="s">
        <v>230</v>
      </c>
      <c r="B2" s="23"/>
      <c r="C2" s="23"/>
      <c r="D2" s="23"/>
      <c r="E2" s="2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-302003.7126059998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94274.66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447991.0072728002</v>
      </c>
    </row>
    <row r="13" spans="1:4" ht="15.75">
      <c r="A13" s="7" t="s">
        <v>94</v>
      </c>
      <c r="B13" s="17" t="s">
        <v>79</v>
      </c>
      <c r="C13" s="1" t="s">
        <v>73</v>
      </c>
      <c r="D13" s="24">
        <f>'[3]ГУК 2019'!$EN$124</f>
        <v>214936.11819840013</v>
      </c>
    </row>
    <row r="14" spans="1:4" ht="15.75">
      <c r="A14" s="7" t="s">
        <v>95</v>
      </c>
      <c r="B14" s="17" t="s">
        <v>80</v>
      </c>
      <c r="C14" s="1" t="s">
        <v>73</v>
      </c>
      <c r="D14" s="24">
        <f>'[3]ГУК 2019'!$EN$123</f>
        <v>183045.33475440004</v>
      </c>
    </row>
    <row r="15" spans="1:4" ht="15.75">
      <c r="A15" s="7" t="s">
        <v>96</v>
      </c>
      <c r="B15" s="17" t="s">
        <v>81</v>
      </c>
      <c r="C15" s="1" t="s">
        <v>73</v>
      </c>
      <c r="D15" s="24">
        <f>'[3]ГУК 2019'!$EN$125</f>
        <v>50009.55432000001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382286.8372728002</v>
      </c>
      <c r="E16" s="2">
        <v>356660.07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D12-D25+D254+D270</f>
        <v>382286.8372728002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80283.12466680043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319.78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D22-D249</f>
        <v>-253009.34498439962</v>
      </c>
    </row>
    <row r="25" spans="1:5" ht="15.75">
      <c r="A25" s="17" t="s">
        <v>93</v>
      </c>
      <c r="B25" s="17" t="s">
        <v>101</v>
      </c>
      <c r="C25" s="17" t="s">
        <v>73</v>
      </c>
      <c r="D25" s="18">
        <v>106804.17</v>
      </c>
      <c r="E25" s="2">
        <f>D12-(D16+D10)+D254-D24+D11</f>
        <v>714991.8875903994</v>
      </c>
    </row>
    <row r="26" spans="1:4" ht="35.25" customHeight="1">
      <c r="A26" s="22" t="s">
        <v>102</v>
      </c>
      <c r="B26" s="22"/>
      <c r="C26" s="22"/>
      <c r="D26" s="22"/>
    </row>
    <row r="27" spans="1:22" s="6" customFormat="1" ht="31.5">
      <c r="A27" s="20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29309.63</v>
      </c>
      <c r="E28" s="2">
        <v>29309.63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8.618198124025993</v>
      </c>
    </row>
    <row r="33" spans="1:22" s="6" customFormat="1" ht="31.5">
      <c r="A33" s="20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44346.61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2203.78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0.6479990590725985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1052.92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0.3096003998941457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11586.19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3.4068011408744745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28922.85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8.504469405157458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580.87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0.17079890617189566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20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25832.22</v>
      </c>
      <c r="E60" s="2">
        <v>25832.22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7.595701137934077</v>
      </c>
    </row>
    <row r="65" spans="1:22" s="6" customFormat="1" ht="26.25" customHeight="1">
      <c r="A65" s="20" t="s">
        <v>234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24">
        <f>D66/E2</f>
        <v>0</v>
      </c>
    </row>
    <row r="71" spans="1:22" s="6" customFormat="1" ht="28.5" customHeight="1">
      <c r="A71" s="20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50009.55</v>
      </c>
      <c r="E72" s="2">
        <v>50009.55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9">
        <f>E72/E2</f>
        <v>14.704798729748008</v>
      </c>
    </row>
    <row r="77" spans="1:22" s="6" customFormat="1" ht="31.5">
      <c r="A77" s="20" t="s">
        <v>135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9525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9525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9">
        <f>E79/E2</f>
        <v>2.8007292187362167</v>
      </c>
    </row>
    <row r="83" spans="1:22" s="6" customFormat="1" ht="31.5">
      <c r="A83" s="20" t="s">
        <v>141</v>
      </c>
      <c r="B83" s="4" t="s">
        <v>104</v>
      </c>
      <c r="C83" s="4" t="s">
        <v>67</v>
      </c>
      <c r="D83" s="4" t="s">
        <v>55</v>
      </c>
      <c r="E83" s="2">
        <v>6444.01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6444.01</v>
      </c>
      <c r="F84" s="19">
        <v>56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9">
        <f>E83/F84</f>
        <v>115.07160714285715</v>
      </c>
    </row>
    <row r="89" spans="1:22" s="6" customFormat="1" ht="47.25">
      <c r="A89" s="20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868.92</v>
      </c>
      <c r="F90" s="1">
        <v>1114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1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9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868.92</v>
      </c>
      <c r="F95" s="1">
        <f>F90</f>
        <v>1114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9">
        <f>E95/F95</f>
        <v>0.7799999999999999</v>
      </c>
    </row>
    <row r="99" spans="1:22" s="6" customFormat="1" ht="63">
      <c r="A99" s="20" t="s">
        <v>150</v>
      </c>
      <c r="B99" s="4" t="s">
        <v>104</v>
      </c>
      <c r="C99" s="4" t="s">
        <v>67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E101+E105+E113+E117+E121+E125+E129+E133+E137+E141+E145+E149+E153+E109</f>
        <v>82849.35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1369.38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9">
        <f>E101/E2</f>
        <v>0.40265223911317594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4055.57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9">
        <f>E105/E2</f>
        <v>1.1924990443706078</v>
      </c>
    </row>
    <row r="109" spans="1:5" ht="31.5">
      <c r="A109" s="7" t="s">
        <v>264</v>
      </c>
      <c r="B109" s="1" t="s">
        <v>106</v>
      </c>
      <c r="C109" s="1" t="s">
        <v>67</v>
      </c>
      <c r="D109" s="9" t="s">
        <v>227</v>
      </c>
      <c r="E109" s="2">
        <v>1124.52</v>
      </c>
    </row>
    <row r="110" spans="1:4" ht="15.75">
      <c r="A110" s="7" t="s">
        <v>265</v>
      </c>
      <c r="B110" s="1" t="s">
        <v>107</v>
      </c>
      <c r="C110" s="1" t="s">
        <v>67</v>
      </c>
      <c r="D110" s="9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9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9">
        <f>E109/E2</f>
        <v>0.33065365050427825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2236.33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9">
        <f>E113/E2</f>
        <v>0.657570054985445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36978.34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9">
        <f>E117/E2</f>
        <v>10.873104178305741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21027.85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9">
        <f>E121/E2</f>
        <v>6.183025081596048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11583.47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9">
        <f>E125/E2</f>
        <v>3.4060013525831394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2940.08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9">
        <f>E129/E2</f>
        <v>0.8645005733776353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1533.81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9">
        <f>E133/E2</f>
        <v>0.45100120556323325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0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9">
        <f>E137/E2</f>
        <v>0</v>
      </c>
    </row>
    <row r="141" spans="1:5" ht="31.5">
      <c r="A141" s="7" t="s">
        <v>296</v>
      </c>
      <c r="B141" s="1" t="s">
        <v>106</v>
      </c>
      <c r="C141" s="1" t="s">
        <v>67</v>
      </c>
      <c r="D141" s="9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9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9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9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9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9" t="s">
        <v>205</v>
      </c>
      <c r="E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9">
        <f>E149/E2</f>
        <v>0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v>0</v>
      </c>
      <c r="F153" s="14"/>
      <c r="G153" s="15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9">
        <f>E153/E2</f>
        <v>0</v>
      </c>
    </row>
    <row r="157" spans="1:4" ht="47.25">
      <c r="A157" s="20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E159+E163+E171+E175+E179+E183+E191+E195+E199+E203+E187</f>
        <v>66378.35965120001</v>
      </c>
    </row>
    <row r="159" spans="1:6" ht="31.5" hidden="1">
      <c r="A159" s="7" t="s">
        <v>314</v>
      </c>
      <c r="B159" s="1" t="s">
        <v>106</v>
      </c>
      <c r="C159" s="1" t="s">
        <v>67</v>
      </c>
      <c r="D159" s="1" t="s">
        <v>39</v>
      </c>
      <c r="E159" s="2">
        <v>0</v>
      </c>
      <c r="F159" s="19">
        <v>1</v>
      </c>
    </row>
    <row r="160" spans="1:4" ht="15.75" hidden="1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317</v>
      </c>
      <c r="B162" s="1" t="s">
        <v>108</v>
      </c>
      <c r="C162" s="1" t="s">
        <v>73</v>
      </c>
      <c r="D162" s="9">
        <v>251.9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228</v>
      </c>
      <c r="E163" s="2">
        <f>('[2]гук(2016)'!$EN$38+'[2]гук(2016)'!$EN$42)*12*'[2]гук(2016)'!$EN$4+5350.4</f>
        <v>14829.279651199999</v>
      </c>
      <c r="F163" s="19">
        <v>2</v>
      </c>
      <c r="G163" s="19">
        <f>'[1]гук(2016)'!$EN$38*12*E2</f>
        <v>4246.2004968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9">
        <f>E163/F163</f>
        <v>7414.639825599999</v>
      </c>
    </row>
    <row r="167" spans="1:7" ht="31.5">
      <c r="A167" s="7" t="s">
        <v>322</v>
      </c>
      <c r="B167" s="1" t="s">
        <v>106</v>
      </c>
      <c r="C167" s="1" t="s">
        <v>67</v>
      </c>
      <c r="D167" s="1" t="s">
        <v>39</v>
      </c>
      <c r="E167" s="2">
        <f>2148.426+4724.79</f>
        <v>6873.216</v>
      </c>
      <c r="F167" s="19">
        <v>1</v>
      </c>
      <c r="G167" s="19">
        <f>'[1]гук(2016)'!$EN$39*12*E2</f>
        <v>3022.8151451999997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40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20</v>
      </c>
    </row>
    <row r="170" spans="1:4" ht="15.75">
      <c r="A170" s="7" t="s">
        <v>325</v>
      </c>
      <c r="B170" s="1" t="s">
        <v>108</v>
      </c>
      <c r="C170" s="1" t="s">
        <v>73</v>
      </c>
      <c r="D170" s="9">
        <f>E167/F167</f>
        <v>6873.216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41</v>
      </c>
      <c r="E171" s="2">
        <v>13935.11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9">
        <f>E171/E2</f>
        <v>4.09747713840454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42</v>
      </c>
      <c r="E175" s="2">
        <v>0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9">
        <f>E175/E2</f>
        <v>0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43</v>
      </c>
      <c r="E179" s="2">
        <v>10175.69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9">
        <f>E179/E2</f>
        <v>2.992057984651122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195</v>
      </c>
      <c r="E183" s="2">
        <v>1810.33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9">
        <f>E183/E2</f>
        <v>0.5323090946514157</v>
      </c>
    </row>
    <row r="187" spans="1:5" ht="33.75" customHeight="1">
      <c r="A187" s="7" t="s">
        <v>342</v>
      </c>
      <c r="B187" s="1" t="s">
        <v>106</v>
      </c>
      <c r="C187" s="1"/>
      <c r="D187" s="9" t="s">
        <v>229</v>
      </c>
      <c r="E187" s="2">
        <v>2670.96</v>
      </c>
    </row>
    <row r="188" spans="1:4" ht="15.75">
      <c r="A188" s="7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9">
        <f>E187/E2</f>
        <v>0.7853685789055838</v>
      </c>
    </row>
    <row r="191" spans="1:6" ht="31.5">
      <c r="A191" s="7" t="s">
        <v>346</v>
      </c>
      <c r="B191" s="1" t="s">
        <v>106</v>
      </c>
      <c r="C191" s="1" t="s">
        <v>67</v>
      </c>
      <c r="D191" s="1" t="s">
        <v>44</v>
      </c>
      <c r="E191" s="2">
        <v>1099.54</v>
      </c>
      <c r="F191" s="2"/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9">
        <f>E191/E2</f>
        <v>0.3233085359757711</v>
      </c>
    </row>
    <row r="195" spans="1:6" ht="31.5">
      <c r="A195" s="7" t="s">
        <v>350</v>
      </c>
      <c r="B195" s="1" t="s">
        <v>106</v>
      </c>
      <c r="C195" s="1" t="s">
        <v>67</v>
      </c>
      <c r="D195" s="1" t="s">
        <v>45</v>
      </c>
      <c r="E195" s="2">
        <v>6079.4</v>
      </c>
      <c r="F195" s="19" t="s">
        <v>203</v>
      </c>
    </row>
    <row r="196" spans="1:6" ht="15.75">
      <c r="A196" s="7" t="s">
        <v>351</v>
      </c>
      <c r="B196" s="1" t="s">
        <v>107</v>
      </c>
      <c r="C196" s="1" t="s">
        <v>67</v>
      </c>
      <c r="D196" s="1" t="s">
        <v>24</v>
      </c>
      <c r="F196" s="19" t="s">
        <v>10</v>
      </c>
    </row>
    <row r="197" spans="1:4" ht="15.75">
      <c r="A197" s="7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9">
        <f>E195/E2</f>
        <v>1.7875856390955334</v>
      </c>
    </row>
    <row r="199" spans="1:5" ht="31.5">
      <c r="A199" s="7" t="s">
        <v>354</v>
      </c>
      <c r="B199" s="1" t="s">
        <v>106</v>
      </c>
      <c r="C199" s="1" t="s">
        <v>67</v>
      </c>
      <c r="D199" s="1" t="s">
        <v>46</v>
      </c>
      <c r="E199" s="2">
        <v>15778.05</v>
      </c>
    </row>
    <row r="200" spans="1:4" ht="15.75">
      <c r="A200" s="7" t="s">
        <v>355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356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357</v>
      </c>
      <c r="B202" s="1" t="s">
        <v>108</v>
      </c>
      <c r="C202" s="1" t="s">
        <v>73</v>
      </c>
      <c r="D202" s="9">
        <f>E199/E2</f>
        <v>4.639374871357582</v>
      </c>
    </row>
    <row r="203" spans="1:5" ht="31.5">
      <c r="A203" s="7" t="s">
        <v>358</v>
      </c>
      <c r="B203" s="1" t="s">
        <v>106</v>
      </c>
      <c r="C203" s="1" t="s">
        <v>67</v>
      </c>
      <c r="D203" s="9" t="s">
        <v>225</v>
      </c>
      <c r="E203" s="2">
        <v>0</v>
      </c>
    </row>
    <row r="204" spans="1:4" ht="15.75">
      <c r="A204" s="7" t="s">
        <v>359</v>
      </c>
      <c r="B204" s="1" t="s">
        <v>107</v>
      </c>
      <c r="C204" s="1" t="s">
        <v>67</v>
      </c>
      <c r="D204" s="9" t="s">
        <v>24</v>
      </c>
    </row>
    <row r="205" spans="1:4" ht="15.75">
      <c r="A205" s="7" t="s">
        <v>360</v>
      </c>
      <c r="B205" s="1" t="s">
        <v>64</v>
      </c>
      <c r="C205" s="1" t="s">
        <v>67</v>
      </c>
      <c r="D205" s="9" t="s">
        <v>10</v>
      </c>
    </row>
    <row r="206" spans="1:4" ht="15.75">
      <c r="A206" s="7" t="s">
        <v>361</v>
      </c>
      <c r="B206" s="1" t="s">
        <v>108</v>
      </c>
      <c r="C206" s="1" t="s">
        <v>73</v>
      </c>
      <c r="D206" s="9">
        <f>E203/E2</f>
        <v>0</v>
      </c>
    </row>
    <row r="207" spans="1:4" ht="47.25">
      <c r="A207" s="20" t="s">
        <v>152</v>
      </c>
      <c r="B207" s="4" t="s">
        <v>104</v>
      </c>
      <c r="C207" s="4" t="s">
        <v>67</v>
      </c>
      <c r="D207" s="4" t="s">
        <v>47</v>
      </c>
    </row>
    <row r="208" spans="1:6" ht="18.75">
      <c r="A208" s="7" t="s">
        <v>153</v>
      </c>
      <c r="B208" s="1" t="s">
        <v>105</v>
      </c>
      <c r="C208" s="1" t="s">
        <v>73</v>
      </c>
      <c r="D208" s="8">
        <f>E209+E213+E217+E221+E225+E229+E233+E237+E241+E245</f>
        <v>17728.82</v>
      </c>
      <c r="F208" s="12"/>
    </row>
    <row r="209" spans="1:5" ht="31.5">
      <c r="A209" s="7" t="s">
        <v>154</v>
      </c>
      <c r="B209" s="1" t="s">
        <v>106</v>
      </c>
      <c r="C209" s="1" t="s">
        <v>67</v>
      </c>
      <c r="D209" s="1" t="s">
        <v>48</v>
      </c>
      <c r="E209" s="2">
        <v>0</v>
      </c>
    </row>
    <row r="210" spans="1:4" ht="15.75">
      <c r="A210" s="7" t="s">
        <v>155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157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158</v>
      </c>
      <c r="B213" s="1" t="s">
        <v>106</v>
      </c>
      <c r="C213" s="1" t="s">
        <v>67</v>
      </c>
      <c r="D213" s="1" t="s">
        <v>50</v>
      </c>
      <c r="E213" s="2">
        <v>0</v>
      </c>
    </row>
    <row r="214" spans="1:4" ht="15.75">
      <c r="A214" s="7" t="s">
        <v>159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160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161</v>
      </c>
      <c r="B216" s="1" t="s">
        <v>108</v>
      </c>
      <c r="C216" s="1" t="s">
        <v>73</v>
      </c>
      <c r="D216" s="9">
        <f>E213/E2</f>
        <v>0</v>
      </c>
    </row>
    <row r="217" spans="1:5" ht="31.5">
      <c r="A217" s="7" t="s">
        <v>362</v>
      </c>
      <c r="B217" s="1" t="s">
        <v>106</v>
      </c>
      <c r="C217" s="1" t="s">
        <v>67</v>
      </c>
      <c r="D217" s="1" t="s">
        <v>49</v>
      </c>
      <c r="E217" s="2">
        <v>10373.97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9">
        <f>E217/E2</f>
        <v>3.0503601987709135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163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1">
        <v>0</v>
      </c>
    </row>
    <row r="225" spans="1:5" ht="31.5">
      <c r="A225" s="7" t="s">
        <v>370</v>
      </c>
      <c r="B225" s="1" t="s">
        <v>106</v>
      </c>
      <c r="C225" s="1" t="s">
        <v>67</v>
      </c>
      <c r="D225" s="1" t="s">
        <v>209</v>
      </c>
      <c r="E225" s="2">
        <v>3710.87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9">
        <f>E225/E2+E226/E2</f>
        <v>1.0911435208327207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1</v>
      </c>
      <c r="E229" s="2">
        <v>3643.98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9">
        <f>E229/E2</f>
        <v>1.0714751977417742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0</v>
      </c>
      <c r="E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9">
        <f>E233/E2</f>
        <v>0</v>
      </c>
    </row>
    <row r="237" spans="1:5" ht="31.5">
      <c r="A237" s="7" t="s">
        <v>382</v>
      </c>
      <c r="B237" s="1" t="s">
        <v>106</v>
      </c>
      <c r="C237" s="1" t="s">
        <v>67</v>
      </c>
      <c r="D237" s="1" t="s">
        <v>51</v>
      </c>
      <c r="E237" s="2">
        <v>0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385</v>
      </c>
      <c r="B240" s="1" t="s">
        <v>108</v>
      </c>
      <c r="C240" s="1" t="s">
        <v>73</v>
      </c>
      <c r="D240" s="9">
        <f>E237/E2</f>
        <v>0</v>
      </c>
    </row>
    <row r="241" spans="1:5" ht="31.5">
      <c r="A241" s="7" t="s">
        <v>386</v>
      </c>
      <c r="B241" s="1" t="s">
        <v>106</v>
      </c>
      <c r="C241" s="1" t="s">
        <v>67</v>
      </c>
      <c r="D241" s="1" t="s">
        <v>52</v>
      </c>
      <c r="E241" s="2">
        <v>0</v>
      </c>
    </row>
    <row r="242" spans="1:4" ht="15.75">
      <c r="A242" s="7" t="s">
        <v>387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388</v>
      </c>
      <c r="B243" s="1" t="s">
        <v>64</v>
      </c>
      <c r="C243" s="1" t="s">
        <v>67</v>
      </c>
      <c r="D243" s="1" t="s">
        <v>10</v>
      </c>
    </row>
    <row r="244" spans="1:4" ht="15.75">
      <c r="A244" s="7" t="s">
        <v>389</v>
      </c>
      <c r="B244" s="1" t="s">
        <v>108</v>
      </c>
      <c r="C244" s="1" t="s">
        <v>73</v>
      </c>
      <c r="D244" s="9">
        <f>E241/E2</f>
        <v>0</v>
      </c>
    </row>
    <row r="245" spans="1:6" ht="31.5">
      <c r="A245" s="7" t="s">
        <v>390</v>
      </c>
      <c r="B245" s="1" t="s">
        <v>106</v>
      </c>
      <c r="C245" s="1" t="s">
        <v>67</v>
      </c>
      <c r="D245" s="1" t="s">
        <v>53</v>
      </c>
      <c r="E245" s="2">
        <v>0</v>
      </c>
      <c r="F245" s="19" t="s">
        <v>204</v>
      </c>
    </row>
    <row r="246" spans="1:4" ht="15.75">
      <c r="A246" s="7" t="s">
        <v>391</v>
      </c>
      <c r="B246" s="1" t="s">
        <v>107</v>
      </c>
      <c r="C246" s="1" t="s">
        <v>67</v>
      </c>
      <c r="D246" s="1" t="s">
        <v>24</v>
      </c>
    </row>
    <row r="247" spans="1:4" ht="15.75">
      <c r="A247" s="7" t="s">
        <v>392</v>
      </c>
      <c r="B247" s="1" t="s">
        <v>64</v>
      </c>
      <c r="C247" s="1" t="s">
        <v>67</v>
      </c>
      <c r="D247" s="1" t="s">
        <v>196</v>
      </c>
    </row>
    <row r="248" spans="1:4" ht="15.75">
      <c r="A248" s="7" t="s">
        <v>393</v>
      </c>
      <c r="B248" s="1" t="s">
        <v>108</v>
      </c>
      <c r="C248" s="1" t="s">
        <v>73</v>
      </c>
      <c r="D248" s="9">
        <f>E245/E2</f>
        <v>0</v>
      </c>
    </row>
    <row r="249" spans="1:4" ht="15.75">
      <c r="A249" s="7"/>
      <c r="B249" s="4" t="s">
        <v>162</v>
      </c>
      <c r="C249" s="1" t="s">
        <v>73</v>
      </c>
      <c r="D249" s="13">
        <f>SUM(D28,D34,D60,D66,D72,D78,D84,D90,D100,D158,D208)</f>
        <v>333292.46965120005</v>
      </c>
    </row>
    <row r="250" spans="1:4" ht="15.75">
      <c r="A250" s="22" t="s">
        <v>164</v>
      </c>
      <c r="B250" s="22"/>
      <c r="C250" s="22"/>
      <c r="D250" s="22"/>
    </row>
    <row r="251" spans="1:4" ht="15.75">
      <c r="A251" s="7" t="s">
        <v>165</v>
      </c>
      <c r="B251" s="1" t="s">
        <v>166</v>
      </c>
      <c r="C251" s="1" t="s">
        <v>167</v>
      </c>
      <c r="D251" s="25">
        <v>2</v>
      </c>
    </row>
    <row r="252" spans="1:4" ht="15.75">
      <c r="A252" s="7" t="s">
        <v>168</v>
      </c>
      <c r="B252" s="1" t="s">
        <v>169</v>
      </c>
      <c r="C252" s="1" t="s">
        <v>167</v>
      </c>
      <c r="D252" s="25">
        <v>2</v>
      </c>
    </row>
    <row r="253" spans="1:4" ht="15.75">
      <c r="A253" s="7" t="s">
        <v>170</v>
      </c>
      <c r="B253" s="1" t="s">
        <v>171</v>
      </c>
      <c r="C253" s="1" t="s">
        <v>167</v>
      </c>
      <c r="D253" s="1">
        <v>1</v>
      </c>
    </row>
    <row r="254" spans="1:4" ht="15.75">
      <c r="A254" s="7" t="s">
        <v>172</v>
      </c>
      <c r="B254" s="1" t="s">
        <v>173</v>
      </c>
      <c r="C254" s="1" t="s">
        <v>73</v>
      </c>
      <c r="D254" s="24">
        <v>0</v>
      </c>
    </row>
    <row r="255" spans="1:4" ht="15.75">
      <c r="A255" s="22" t="s">
        <v>174</v>
      </c>
      <c r="B255" s="22"/>
      <c r="C255" s="22"/>
      <c r="D255" s="22"/>
    </row>
    <row r="256" spans="1:4" ht="15.75">
      <c r="A256" s="7" t="s">
        <v>175</v>
      </c>
      <c r="B256" s="1" t="s">
        <v>72</v>
      </c>
      <c r="C256" s="1" t="s">
        <v>73</v>
      </c>
      <c r="D256" s="1">
        <v>0</v>
      </c>
    </row>
    <row r="257" spans="1:4" ht="15.75">
      <c r="A257" s="7" t="s">
        <v>176</v>
      </c>
      <c r="B257" s="1" t="s">
        <v>74</v>
      </c>
      <c r="C257" s="1" t="s">
        <v>73</v>
      </c>
      <c r="D257" s="1">
        <v>0</v>
      </c>
    </row>
    <row r="258" spans="1:4" ht="15.75">
      <c r="A258" s="7" t="s">
        <v>177</v>
      </c>
      <c r="B258" s="1" t="s">
        <v>76</v>
      </c>
      <c r="C258" s="1" t="s">
        <v>73</v>
      </c>
      <c r="D258" s="1">
        <v>0</v>
      </c>
    </row>
    <row r="259" spans="1:4" ht="15.75">
      <c r="A259" s="7" t="s">
        <v>178</v>
      </c>
      <c r="B259" s="1" t="s">
        <v>99</v>
      </c>
      <c r="C259" s="1" t="s">
        <v>73</v>
      </c>
      <c r="D259" s="1">
        <v>0</v>
      </c>
    </row>
    <row r="260" spans="1:4" ht="15.75">
      <c r="A260" s="7" t="s">
        <v>179</v>
      </c>
      <c r="B260" s="1" t="s">
        <v>180</v>
      </c>
      <c r="C260" s="1" t="s">
        <v>73</v>
      </c>
      <c r="D260" s="1">
        <v>0</v>
      </c>
    </row>
    <row r="261" spans="1:4" ht="15.75">
      <c r="A261" s="7" t="s">
        <v>181</v>
      </c>
      <c r="B261" s="1" t="s">
        <v>101</v>
      </c>
      <c r="C261" s="1" t="s">
        <v>73</v>
      </c>
      <c r="D261" s="1">
        <v>0</v>
      </c>
    </row>
    <row r="262" spans="1:4" ht="15.75">
      <c r="A262" s="22" t="s">
        <v>182</v>
      </c>
      <c r="B262" s="22"/>
      <c r="C262" s="22"/>
      <c r="D262" s="22"/>
    </row>
    <row r="263" spans="1:4" ht="15.75">
      <c r="A263" s="7" t="s">
        <v>183</v>
      </c>
      <c r="B263" s="1" t="s">
        <v>166</v>
      </c>
      <c r="C263" s="1" t="s">
        <v>167</v>
      </c>
      <c r="D263" s="1">
        <v>0</v>
      </c>
    </row>
    <row r="264" spans="1:4" ht="15.75">
      <c r="A264" s="7" t="s">
        <v>184</v>
      </c>
      <c r="B264" s="1" t="s">
        <v>169</v>
      </c>
      <c r="C264" s="1" t="s">
        <v>167</v>
      </c>
      <c r="D264" s="1">
        <v>0</v>
      </c>
    </row>
    <row r="265" spans="1:4" ht="15.75">
      <c r="A265" s="7" t="s">
        <v>185</v>
      </c>
      <c r="B265" s="1" t="s">
        <v>186</v>
      </c>
      <c r="C265" s="1" t="s">
        <v>167</v>
      </c>
      <c r="D265" s="1">
        <v>0</v>
      </c>
    </row>
    <row r="266" spans="1:4" ht="15.75">
      <c r="A266" s="7" t="s">
        <v>187</v>
      </c>
      <c r="B266" s="1" t="s">
        <v>173</v>
      </c>
      <c r="C266" s="1" t="s">
        <v>73</v>
      </c>
      <c r="D266" s="1">
        <v>0</v>
      </c>
    </row>
    <row r="267" spans="1:4" ht="15.75">
      <c r="A267" s="22" t="s">
        <v>188</v>
      </c>
      <c r="B267" s="22"/>
      <c r="C267" s="22"/>
      <c r="D267" s="22"/>
    </row>
    <row r="268" spans="1:4" ht="15.75">
      <c r="A268" s="7" t="s">
        <v>189</v>
      </c>
      <c r="B268" s="1" t="s">
        <v>190</v>
      </c>
      <c r="C268" s="1" t="s">
        <v>167</v>
      </c>
      <c r="D268" s="1">
        <v>19</v>
      </c>
    </row>
    <row r="269" spans="1:4" ht="15.75">
      <c r="A269" s="7" t="s">
        <v>191</v>
      </c>
      <c r="B269" s="1" t="s">
        <v>192</v>
      </c>
      <c r="C269" s="1" t="s">
        <v>167</v>
      </c>
      <c r="D269" s="1">
        <v>4</v>
      </c>
    </row>
    <row r="270" spans="1:4" ht="31.5">
      <c r="A270" s="7" t="s">
        <v>193</v>
      </c>
      <c r="B270" s="1" t="s">
        <v>194</v>
      </c>
      <c r="C270" s="1" t="s">
        <v>73</v>
      </c>
      <c r="D270" s="8">
        <v>41100</v>
      </c>
    </row>
  </sheetData>
  <sheetProtection password="CC29" sheet="1" objects="1" scenarios="1" selectLockedCells="1" selectUnlockedCell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0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2021-03-22T08:18:18Z</dcterms:modified>
  <cp:category/>
  <cp:version/>
  <cp:contentType/>
  <cp:contentStatus/>
</cp:coreProperties>
</file>