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<sst xmlns="http://schemas.openxmlformats.org/spreadsheetml/2006/main" count="934" uniqueCount="386">
  <si>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</si>
  <si>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</si>
  <si>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</si>
  <si>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</si>
  <si>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</si>
  <si>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</si>
  <si>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</si>
  <si>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</si>
  <si>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</si>
  <si>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</si>
  <si>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</si>
  <si>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</si>
  <si>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</si>
  <si>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</si>
  <si>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</si>
  <si>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</si>
  <si>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</si>
  <si>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</si>
  <si>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</si>
  <si>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</si>
  <si>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</si>
  <si>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</si>
  <si>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</si>
  <si>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</si>
  <si>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</si>
  <si>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</si>
  <si>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</si>
  <si>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</si>
  <si>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</si>
  <si>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</si>
  <si>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</si>
  <si>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</si>
  <si>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</si>
  <si>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</si>
  <si>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</si>
  <si>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</si>
  <si>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</si>
  <si>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</si>
  <si>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</si>
  <si>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</si>
  <si>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</si>
  <si>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</si>
  <si>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</si>
  <si>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</si>
  <si>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</si>
  <si>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</si>
  <si>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</si>
  <si>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</si>
  <si>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</si>
  <si>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</si>
  <si>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</si>
  <si>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</si>
  <si>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</si>
  <si>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</si>
  <si>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</si>
  <si>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</si>
  <si>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</si>
  <si>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</si>
  <si>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</si>
  <si>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</si>
  <si>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</si>
  <si>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</si>
  <si>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</si>
  <si>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</si>
  <si>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</si>
  <si>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</si>
  <si>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</si>
  <si>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</si>
  <si>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</si>
  <si>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</si>
  <si>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</si>
  <si>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</si>
  <si>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</si>
  <si>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</si>
  <si>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</si>
  <si>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</si>
  <si>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</si>
  <si>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</si>
  <si>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</si>
  <si>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</si>
  <si>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</si>
  <si>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</si>
  <si>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</si>
  <si>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</si>
  <si>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</si>
  <si>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</si>
  <si>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</si>
  <si>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</si>
  <si>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</si>
  <si>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</si>
  <si>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</si>
  <si>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</si>
  <si>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</si>
  <si>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</si>
  <si>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</si>
  <si>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</si>
  <si>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</si>
  <si>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</si>
  <si>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</si>
  <si>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</si>
  <si>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</si>
  <si>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</si>
  <si>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</si>
  <si>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</si>
  <si>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</si>
  <si>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</si>
  <si>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</si>
  <si>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</si>
  <si>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</si>
  <si>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</si>
  <si>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</si>
  <si>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</si>
  <si>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</si>
  <si>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</si>
  <si>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</si>
  <si>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</si>
  <si>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</si>
  <si>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</si>
  <si>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</si>
  <si>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</si>
  <si>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</si>
  <si>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</si>
  <si>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</si>
  <si>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</si>
  <si>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</si>
  <si>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</si>
  <si>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</si>
  <si>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</si>
  <si>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</si>
  <si>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</si>
  <si>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</si>
  <si>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</si>
  <si>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</si>
  <si>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</si>
  <si>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</si>
  <si>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</si>
  <si>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</si>
  <si>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</si>
  <si>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</si>
  <si>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</si>
  <si>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</si>
  <si>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</si>
  <si>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</si>
  <si>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</si>
  <si>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</si>
  <si>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</si>
  <si>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</si>
  <si>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</si>
  <si>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</si>
  <si>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</si>
  <si>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</si>
  <si>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</si>
  <si>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</si>
  <si>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</si>
  <si>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</si>
  <si>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</si>
  <si>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</si>
  <si>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</si>
  <si>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</si>
  <si>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</si>
  <si>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</si>
  <si>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</si>
  <si>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</si>
  <si>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</si>
  <si>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</si>
  <si>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</si>
  <si>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</si>
  <si>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</si>
  <si>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</si>
  <si>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</si>
  <si>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</si>
  <si>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</si>
  <si>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</si>
  <si>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</si>
  <si>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</si>
  <si>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</si>
  <si>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</si>
  <si>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</si>
  <si>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</si>
  <si>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</si>
  <si>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</si>
  <si>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</si>
  <si>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</si>
  <si>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</si>
  <si>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</si>
  <si>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</si>
  <si>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</si>
  <si>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</si>
  <si>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</si>
  <si>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</si>
  <si>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</si>
  <si>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</si>
  <si>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</si>
  <si>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</si>
  <si>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</si>
  <si>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</si>
  <si>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</si>
  <si>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</si>
  <si>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</si>
  <si>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</si>
  <si>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</si>
  <si>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</si>
  <si>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</si>
  <si>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</si>
  <si>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</si>
  <si>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</si>
  <si>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</si>
  <si>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</si>
  <si>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</si>
  <si>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</si>
  <si>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</si>
  <si>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</si>
  <si>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</si>
  <si>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</si>
  <si>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</si>
  <si>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</si>
  <si>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</si>
  <si>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</si>
  <si>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</si>
  <si>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</si>
  <si>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</si>
  <si>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</si>
  <si>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</si>
  <si>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</si>
  <si>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</si>
  <si>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</si>
  <si>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</si>
  <si>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</si>
  <si>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</si>
  <si>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</si>
  <si>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9  ул. Студеновская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</si>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</sst>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B38">
            <v>0.117734</v>
          </cell>
        </row>
        <row r="39">
          <cell r="AB39">
            <v>0.083813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D4">
            <v>3005.5</v>
          </cell>
        </row>
        <row r="38">
          <cell r="AB38">
            <v>0.117734</v>
          </cell>
        </row>
        <row r="42">
          <cell r="AB42">
            <v>0.123229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D123">
            <v>170234.54954399998</v>
          </cell>
        </row>
        <row r="124">
          <cell r="AD124">
            <v>183975.17094600014</v>
          </cell>
        </row>
        <row r="125">
          <cell r="AD125">
            <v>44195.2764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-9413.87066799996</v>
          </cell>
        </row>
        <row r="25">
          <cell r="D25">
            <v>200001.62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229">
      <selection activeCell="B235" sqref="B235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1" width="9.140625" style="18" hidden="1" customWidth="1"/>
    <col min="12" max="12" width="0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230</v>
      </c>
      <c r="B2" s="22"/>
      <c r="C2" s="22"/>
      <c r="D2" s="22"/>
      <c r="E2" s="2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-9413.87066799996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200001.62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398404.99689000007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'[3]ГУК 2019'!$AD$124</f>
        <v>183975.17094600014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'[3]ГУК 2019'!$AD$123</f>
        <v>170234.54954399998</v>
      </c>
    </row>
    <row r="15" spans="1:4" ht="15.75">
      <c r="A15" s="7" t="s">
        <v>96</v>
      </c>
      <c r="B15" s="17" t="s">
        <v>81</v>
      </c>
      <c r="C15" s="1" t="s">
        <v>73</v>
      </c>
      <c r="D15" s="23">
        <f>'[3]ГУК 2019'!$AD$125</f>
        <v>44195.2764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284790.36689000006</v>
      </c>
      <c r="E16" s="2">
        <v>339321.22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D12-D25+D246+D262</f>
        <v>284790.36689000006</v>
      </c>
    </row>
    <row r="18" spans="1:4" ht="31.5">
      <c r="A18" s="17" t="s">
        <v>84</v>
      </c>
      <c r="B18" s="17" t="s">
        <v>98</v>
      </c>
      <c r="C18" s="17" t="s">
        <v>73</v>
      </c>
      <c r="D18" s="17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7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7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7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5">
        <f>D16+D10+D9</f>
        <v>275376.4962220001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v>1.72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D16-D241</f>
        <v>-465.4806679999456</v>
      </c>
    </row>
    <row r="25" spans="1:5" ht="15.75">
      <c r="A25" s="17" t="s">
        <v>93</v>
      </c>
      <c r="B25" s="17" t="s">
        <v>101</v>
      </c>
      <c r="C25" s="17" t="s">
        <v>73</v>
      </c>
      <c r="D25" s="15">
        <v>214614.63</v>
      </c>
      <c r="E25" s="2">
        <f>D12-(D16+D10)+D246-D24+D11</f>
        <v>323495.6013359999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27436.46</v>
      </c>
      <c r="E28" s="2">
        <v>27436.46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9.128750623856263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39184.399999999994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1947.56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0.6479986691066378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930.5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0.30959906837464646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10239.14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3.4068008650806854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25553.86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3">
        <f>E47/E2</f>
        <v>8.502365662951256</v>
      </c>
    </row>
    <row r="51" spans="1:5" ht="47.25">
      <c r="A51" s="7" t="s">
        <v>216</v>
      </c>
      <c r="B51" s="1" t="s">
        <v>106</v>
      </c>
      <c r="C51" s="1" t="s">
        <v>67</v>
      </c>
      <c r="D51" s="23" t="s">
        <v>201</v>
      </c>
      <c r="E51" s="2">
        <v>513.34</v>
      </c>
    </row>
    <row r="52" spans="1:4" ht="15.75">
      <c r="A52" s="7" t="s">
        <v>217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3">
        <f>E51/E2</f>
        <v>0.17080019963400433</v>
      </c>
    </row>
    <row r="55" spans="1:5" ht="31.5">
      <c r="A55" s="7" t="s">
        <v>220</v>
      </c>
      <c r="B55" s="1" t="s">
        <v>106</v>
      </c>
      <c r="C55" s="1" t="s">
        <v>67</v>
      </c>
      <c r="D55" s="23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24181.28</v>
      </c>
      <c r="E60" s="2">
        <v>24181.28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8.045676260189651</v>
      </c>
    </row>
    <row r="65" spans="1:22" s="6" customFormat="1" ht="24.75" customHeight="1">
      <c r="A65" s="19" t="s">
        <v>234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31.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44195.28</v>
      </c>
      <c r="E72" s="2">
        <v>44195.28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4">
        <f>E72/E2</f>
        <v>14.704801197804025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7662.44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7662.44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2.5494726335052404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14401.7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14401.7</v>
      </c>
      <c r="F84" s="18">
        <v>65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221.5646153846154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321.98</v>
      </c>
      <c r="F90" s="1">
        <v>412.8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4">
        <f>E91/F90</f>
        <v>0</v>
      </c>
      <c r="F94" s="1" t="s">
        <v>211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321.98</v>
      </c>
      <c r="F95" s="1">
        <f>F90</f>
        <v>412.8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4">
        <f>E95/F95</f>
        <v>0.7799903100775194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79279.43999999997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1210.17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4">
        <f>E101/E2</f>
        <v>0.40265180502412246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f>3584.06+1000</f>
        <v>4584.0599999999995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4">
        <f>E105/E2</f>
        <v>1.5252237564465145</v>
      </c>
    </row>
    <row r="109" spans="1:5" ht="31.5">
      <c r="A109" s="7" t="s">
        <v>264</v>
      </c>
      <c r="B109" s="1" t="s">
        <v>106</v>
      </c>
      <c r="C109" s="1" t="s">
        <v>67</v>
      </c>
      <c r="D109" s="15" t="s">
        <v>229</v>
      </c>
      <c r="E109" s="2">
        <v>1052.65</v>
      </c>
    </row>
    <row r="110" spans="1:4" ht="15.75">
      <c r="A110" s="7" t="s">
        <v>265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15">
        <f>E109/E2</f>
        <v>0.3502412244218932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1976.33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4">
        <f>E113/E2</f>
        <v>0.6575711196140409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32424.67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4">
        <f>E117/E2</f>
        <v>10.788444518382963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18476.87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4">
        <f>E121/E2</f>
        <v>6.147685909166528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10236.73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4">
        <f>E125/E2</f>
        <v>3.4059990018299784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2598.25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4">
        <f>E129/E2</f>
        <v>0.8644984195641324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2598.25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4">
        <f>E133/E2</f>
        <v>0.8644984195641324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v>3078.23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4">
        <f>E137/E2</f>
        <v>1.0241989685576443</v>
      </c>
    </row>
    <row r="141" spans="1:5" ht="31.5">
      <c r="A141" s="7" t="s">
        <v>296</v>
      </c>
      <c r="B141" s="1" t="s">
        <v>106</v>
      </c>
      <c r="C141" s="1" t="s">
        <v>67</v>
      </c>
      <c r="D141" s="24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4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4" t="s">
        <v>205</v>
      </c>
      <c r="E149" s="2">
        <v>0</v>
      </c>
    </row>
    <row r="150" spans="1:4" ht="15.75">
      <c r="A150" s="7" t="s">
        <v>305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4">
        <f>E149/E2</f>
        <v>0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v>1043.23</v>
      </c>
      <c r="F153" s="11"/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310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311</v>
      </c>
      <c r="B156" s="1" t="s">
        <v>108</v>
      </c>
      <c r="C156" s="1" t="s">
        <v>73</v>
      </c>
      <c r="D156" s="24">
        <f>E153/E2</f>
        <v>0.3471069705539844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48592.867558000005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'[1]гук(2016)'!$AB$39*12*E2</f>
        <v>3022.7996579999995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4">
        <f>E159/F159</f>
        <v>2148.426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227</v>
      </c>
      <c r="E163" s="2">
        <f>('[2]гук(2016)'!$AB$38+'[2]гук(2016)'!$AB$42)*12*'[2]гук(2016)'!$AD$4+3979.59</f>
        <v>12670.161558</v>
      </c>
      <c r="F163" s="18">
        <v>1</v>
      </c>
      <c r="G163" s="18">
        <f>'[1]гук(2016)'!$AB$38*12*E2</f>
        <v>4246.194444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4">
        <f>E163/F163</f>
        <v>12670.161558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2643.29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4">
        <f>E167/E2</f>
        <v>0.8794842788221594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v>36.72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4">
        <f>E175/E2</f>
        <v>0.01221760106471469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v>1427.79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4">
        <f>E179/E2</f>
        <v>0.47505905839294627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v>421.11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4">
        <f>E183/E2</f>
        <v>0.1401131259357844</v>
      </c>
    </row>
    <row r="187" spans="1:6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4">
        <f>E187/E2</f>
        <v>2.022758276493096</v>
      </c>
    </row>
    <row r="191" spans="1:5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v>23165.97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4">
        <f>E191/E2</f>
        <v>7.7078589253036105</v>
      </c>
    </row>
    <row r="195" spans="1:5" ht="31.5">
      <c r="A195" s="7" t="s">
        <v>350</v>
      </c>
      <c r="B195" s="1" t="s">
        <v>106</v>
      </c>
      <c r="C195" s="1" t="s">
        <v>67</v>
      </c>
      <c r="D195" s="24" t="s">
        <v>225</v>
      </c>
      <c r="E195" s="2">
        <v>0</v>
      </c>
    </row>
    <row r="196" spans="1:4" ht="15.75">
      <c r="A196" s="7" t="s">
        <v>351</v>
      </c>
      <c r="B196" s="1" t="s">
        <v>107</v>
      </c>
      <c r="C196" s="1" t="s">
        <v>67</v>
      </c>
      <c r="D196" s="24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4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4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0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4">
        <f>E205/E2</f>
        <v>0</v>
      </c>
    </row>
    <row r="209" spans="1:5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25">
        <f>E209/E2</f>
        <v>0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362</v>
      </c>
      <c r="B217" s="1" t="s">
        <v>106</v>
      </c>
      <c r="C217" s="1" t="s">
        <v>67</v>
      </c>
      <c r="D217" s="1" t="s">
        <v>209</v>
      </c>
      <c r="E217" s="2">
        <v>0</v>
      </c>
      <c r="F217" s="18" t="s">
        <v>226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4">
        <f>E217/E2</f>
        <v>0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4">
        <f>E221/E2</f>
        <v>0</v>
      </c>
    </row>
    <row r="225" spans="1:5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4">
        <f>E233/E2</f>
        <v>0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385</v>
      </c>
      <c r="B240" s="1" t="s">
        <v>108</v>
      </c>
      <c r="C240" s="1" t="s">
        <v>73</v>
      </c>
      <c r="D240" s="24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285255.847558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4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4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3">
        <v>0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27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101000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2021-03-24T08:22:06Z</dcterms:modified>
  <cp:category/>
  <cp:version/>
  <cp:contentType/>
  <cp:contentStatus/>
</cp:coreProperties>
</file>