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<sst xmlns="http://schemas.openxmlformats.org/spreadsheetml/2006/main" count="934" uniqueCount="387">
  <si>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</si>
  <si>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</si>
  <si>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</si>
  <si>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</si>
  <si>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</si>
  <si>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</si>
  <si>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</si>
  <si>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</si>
  <si>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</si>
  <si>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</si>
  <si>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</si>
  <si>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</si>
  <si>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</si>
  <si>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</si>
  <si>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</si>
  <si>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</si>
  <si>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</si>
  <si>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</si>
  <si>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</si>
  <si>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</si>
  <si>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</si>
  <si>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</si>
  <si>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</si>
  <si>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</si>
  <si>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</si>
  <si>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</si>
  <si>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</si>
  <si>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</si>
  <si>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</si>
  <si>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</si>
  <si>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</si>
  <si>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</si>
  <si>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</si>
  <si>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</si>
  <si>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</si>
  <si>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</si>
  <si>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</si>
  <si>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</si>
  <si>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</si>
  <si>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</si>
  <si>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</si>
  <si>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</si>
  <si>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</si>
  <si>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</si>
  <si>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</si>
  <si>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</si>
  <si>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</si>
  <si>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</si>
  <si>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</si>
  <si>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</si>
  <si>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</si>
  <si>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</si>
  <si>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</si>
  <si>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</si>
  <si>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</si>
  <si>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</si>
  <si>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</si>
  <si>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</si>
  <si>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</si>
  <si>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</si>
  <si>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</si>
  <si>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</si>
  <si>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</si>
  <si>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</si>
  <si>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</si>
  <si>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</si>
  <si>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</si>
  <si>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</si>
  <si>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</si>
  <si>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</si>
  <si>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</si>
  <si>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</si>
  <si>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</si>
  <si>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</si>
  <si>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</si>
  <si>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</si>
  <si>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</si>
  <si>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</si>
  <si>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</si>
  <si>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</si>
  <si>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</si>
  <si>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</si>
  <si>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</si>
  <si>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</si>
  <si>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</si>
  <si>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</si>
  <si>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</si>
  <si>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</si>
  <si>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</si>
  <si>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</si>
  <si>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</si>
  <si>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</si>
  <si>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</si>
  <si>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</si>
  <si>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</si>
  <si>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</si>
  <si>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</si>
  <si>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</si>
  <si>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</si>
  <si>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</si>
  <si>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</si>
  <si>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</si>
  <si>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</si>
  <si>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</si>
  <si>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</si>
  <si>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</si>
  <si>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</si>
  <si>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</si>
  <si>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</si>
  <si>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</si>
  <si>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</si>
  <si>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</si>
  <si>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</si>
  <si>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</si>
  <si>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</si>
  <si>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</si>
  <si>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</si>
  <si>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</si>
  <si>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</si>
  <si>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</si>
  <si>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</si>
  <si>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</si>
  <si>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</si>
  <si>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</si>
  <si>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</si>
  <si>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</si>
  <si>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</si>
  <si>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</si>
  <si>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</si>
  <si>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</si>
  <si>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</si>
  <si>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</si>
  <si>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</si>
  <si>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</si>
  <si>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</si>
  <si>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</si>
  <si>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</si>
  <si>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</si>
  <si>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</si>
  <si>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</si>
  <si>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</si>
  <si>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</si>
  <si>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</si>
  <si>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</si>
  <si>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</si>
  <si>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</si>
  <si>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</si>
  <si>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</si>
  <si>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</si>
  <si>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</si>
  <si>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</si>
  <si>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</si>
  <si>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</si>
  <si>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</si>
  <si>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</si>
  <si>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</si>
  <si>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</si>
  <si>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</si>
  <si>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</si>
  <si>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</si>
  <si>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</si>
  <si>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</si>
  <si>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</si>
  <si>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</si>
  <si>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</si>
  <si>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</si>
  <si>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</si>
  <si>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</si>
  <si>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</si>
  <si>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</si>
  <si>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</si>
  <si>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</si>
  <si>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</si>
  <si>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</si>
  <si>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</si>
  <si>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</si>
  <si>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</si>
  <si>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</si>
  <si>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</si>
  <si>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</si>
  <si>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</si>
  <si>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</si>
  <si>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</si>
  <si>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</si>
  <si>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</si>
  <si>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</si>
  <si>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</si>
  <si>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</si>
  <si>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</si>
  <si>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</si>
  <si>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</si>
  <si>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</si>
  <si>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</si>
  <si>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</si>
  <si>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</si>
  <si>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</si>
  <si>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</si>
  <si>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</si>
  <si>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</si>
  <si>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</si>
  <si>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</si>
  <si>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</si>
  <si>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</si>
  <si>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</si>
  <si>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</si>
  <si>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</si>
  <si>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</si>
  <si>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</si>
  <si>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</si>
  <si>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</si>
  <si>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</si>
  <si>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</si>
  <si>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</si>
  <si>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</si>
  <si>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</si>
  <si>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</si>
  <si>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</si>
  <si>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</si>
  <si>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</si>
  <si>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</si>
  <si>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</si>
  <si>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</si>
  <si>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</si>
  <si>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</si>
  <si>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</si>
  <si>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</si>
  <si>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</si>
  <si>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</si>
  <si>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</si>
  <si>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м3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</si>
  <si>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</si>
  <si>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3  ул. Студеновская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</si>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</sst>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%20&#1057;&#1090;&#1091;&#1076;&#1077;&#1085;&#1086;&#1074;&#1089;&#1082;&#1072;&#1103;,%20&#1076;.%20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Y38">
            <v>0.082943</v>
          </cell>
        </row>
        <row r="39">
          <cell r="Y39">
            <v>0.059046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A4">
            <v>4266.200000000001</v>
          </cell>
        </row>
        <row r="38">
          <cell r="Y38">
            <v>0.082943</v>
          </cell>
        </row>
        <row r="42">
          <cell r="Y42">
            <v>0.086814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AA123">
            <v>241913.6082048</v>
          </cell>
        </row>
        <row r="124">
          <cell r="AA124">
            <v>255501.17508960015</v>
          </cell>
        </row>
        <row r="125">
          <cell r="AA125">
            <v>62733.61776000001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6533.9</v>
          </cell>
        </row>
        <row r="24">
          <cell r="D24">
            <v>-118199.05265839957</v>
          </cell>
        </row>
        <row r="25">
          <cell r="D25">
            <v>158199.41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231</v>
      </c>
      <c r="B2" s="22"/>
      <c r="C2" s="22"/>
      <c r="D2" s="22"/>
      <c r="E2" s="2">
        <v>4266.2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232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233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234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6533.9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-118199.05265839957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158199.41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560148.4010544001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2019'!$AA$124</f>
        <v>255501.17508960015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2019'!$AA$123</f>
        <v>241913.6082048</v>
      </c>
    </row>
    <row r="15" spans="1:4" ht="15.75">
      <c r="A15" s="7" t="s">
        <v>96</v>
      </c>
      <c r="B15" s="16" t="s">
        <v>81</v>
      </c>
      <c r="C15" s="1" t="s">
        <v>73</v>
      </c>
      <c r="D15" s="23">
        <f>'[3]ГУК 2019'!$AA$125</f>
        <v>62733.61776000001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454836.2610544001</v>
      </c>
      <c r="E16" s="2">
        <v>403136.11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454836.2610544001</v>
      </c>
    </row>
    <row r="18" spans="1:4" ht="31.5">
      <c r="A18" s="16" t="s">
        <v>84</v>
      </c>
      <c r="B18" s="16" t="s">
        <v>98</v>
      </c>
      <c r="C18" s="16" t="s">
        <v>73</v>
      </c>
      <c r="D18" s="16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6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6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6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343171.1083960006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5569.43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-215109.80536479934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181012.14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33500.82</v>
      </c>
      <c r="E28" s="2">
        <v>33500.82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4">
        <f>E28/E2</f>
        <v>7.852613567108903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55432.09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2764.5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3">
        <f>E35/E2</f>
        <v>0.6480005625615302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1320.82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3">
        <f>E39/E2</f>
        <v>0.30960105011485634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13686.27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3.208070413951526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36931.83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3">
        <f>E47/E2</f>
        <v>8.656844498617037</v>
      </c>
    </row>
    <row r="51" spans="1:5" ht="47.25">
      <c r="A51" s="7" t="s">
        <v>216</v>
      </c>
      <c r="B51" s="1" t="s">
        <v>106</v>
      </c>
      <c r="C51" s="1" t="s">
        <v>67</v>
      </c>
      <c r="D51" s="23" t="s">
        <v>201</v>
      </c>
      <c r="E51" s="2">
        <v>728.67</v>
      </c>
    </row>
    <row r="52" spans="1:4" ht="15.75">
      <c r="A52" s="7" t="s">
        <v>217</v>
      </c>
      <c r="B52" s="1" t="s">
        <v>107</v>
      </c>
      <c r="C52" s="1" t="s">
        <v>67</v>
      </c>
      <c r="D52" s="23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3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3">
        <f>E51/E2</f>
        <v>0.17080071257793822</v>
      </c>
    </row>
    <row r="55" spans="1:5" ht="31.5">
      <c r="A55" s="7" t="s">
        <v>220</v>
      </c>
      <c r="B55" s="1" t="s">
        <v>106</v>
      </c>
      <c r="C55" s="1" t="s">
        <v>67</v>
      </c>
      <c r="D55" s="23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3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3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3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29526.15</v>
      </c>
      <c r="E60" s="2">
        <v>29526.15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4">
        <f>E60/E2</f>
        <v>6.920948384979607</v>
      </c>
    </row>
    <row r="65" spans="1:22" s="6" customFormat="1" ht="27.75" customHeight="1">
      <c r="A65" s="19" t="s">
        <v>235</v>
      </c>
      <c r="B65" s="4" t="s">
        <v>104</v>
      </c>
      <c r="C65" s="4" t="s">
        <v>67</v>
      </c>
      <c r="D65" s="4" t="s">
        <v>228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237</v>
      </c>
      <c r="B67" s="1" t="s">
        <v>106</v>
      </c>
      <c r="C67" s="1" t="s">
        <v>67</v>
      </c>
      <c r="D67" s="1" t="s">
        <v>228</v>
      </c>
    </row>
    <row r="68" spans="1:4" ht="15.75">
      <c r="A68" s="7" t="s">
        <v>238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240</v>
      </c>
      <c r="B70" s="1" t="s">
        <v>108</v>
      </c>
      <c r="C70" s="1" t="s">
        <v>73</v>
      </c>
      <c r="D70" s="1">
        <v>0</v>
      </c>
    </row>
    <row r="71" spans="1:22" s="6" customFormat="1" ht="28.5" customHeight="1">
      <c r="A71" s="19" t="s">
        <v>241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242</v>
      </c>
      <c r="B72" s="1" t="s">
        <v>105</v>
      </c>
      <c r="C72" s="1" t="s">
        <v>73</v>
      </c>
      <c r="D72" s="8">
        <f>E72</f>
        <v>62733.62</v>
      </c>
      <c r="E72" s="2">
        <v>62733.62</v>
      </c>
    </row>
    <row r="73" spans="1:4" ht="31.5">
      <c r="A73" s="7" t="s">
        <v>243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246</v>
      </c>
      <c r="B76" s="1" t="s">
        <v>108</v>
      </c>
      <c r="C76" s="1" t="s">
        <v>73</v>
      </c>
      <c r="D76" s="24">
        <f>E72/E2</f>
        <v>14.70480052505743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9473.54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9473.54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4">
        <f>E79/E2</f>
        <v>2.22060381604238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18151.14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18151.14</v>
      </c>
      <c r="F84" s="18">
        <v>73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4">
        <f>E83/F84</f>
        <v>248.64575342465753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247</v>
      </c>
      <c r="B90" s="1" t="s">
        <v>105</v>
      </c>
      <c r="C90" s="1" t="s">
        <v>73</v>
      </c>
      <c r="D90" s="1">
        <f>E91+E95</f>
        <v>328.38</v>
      </c>
      <c r="F90" s="1">
        <v>421</v>
      </c>
    </row>
    <row r="91" spans="1:6" ht="31.5">
      <c r="A91" s="7" t="s">
        <v>248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224</v>
      </c>
    </row>
    <row r="92" spans="1:6" ht="15.75">
      <c r="A92" s="7" t="s">
        <v>249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250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251</v>
      </c>
      <c r="B94" s="1" t="s">
        <v>108</v>
      </c>
      <c r="C94" s="1" t="s">
        <v>73</v>
      </c>
      <c r="D94" s="24">
        <f>E91/F90</f>
        <v>0</v>
      </c>
      <c r="F94" s="1" t="s">
        <v>211</v>
      </c>
    </row>
    <row r="95" spans="1:6" ht="31.5">
      <c r="A95" s="7" t="s">
        <v>252</v>
      </c>
      <c r="B95" s="1" t="s">
        <v>106</v>
      </c>
      <c r="C95" s="1" t="s">
        <v>67</v>
      </c>
      <c r="D95" s="1" t="s">
        <v>6</v>
      </c>
      <c r="E95" s="2">
        <v>328.38</v>
      </c>
      <c r="F95" s="1">
        <f>F90</f>
        <v>421</v>
      </c>
    </row>
    <row r="96" spans="1:4" ht="15.75">
      <c r="A96" s="7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254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255</v>
      </c>
      <c r="B98" s="1" t="s">
        <v>108</v>
      </c>
      <c r="C98" s="1" t="s">
        <v>73</v>
      </c>
      <c r="D98" s="24">
        <f>E95/F95</f>
        <v>0.78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256</v>
      </c>
      <c r="B100" s="1" t="s">
        <v>105</v>
      </c>
      <c r="C100" s="1" t="s">
        <v>73</v>
      </c>
      <c r="D100" s="8">
        <f>E101+E105+E113+E117+E121+E125+E129+E133+E137+E141+E145+E149+E153+E154+E109</f>
        <v>111786.34</v>
      </c>
    </row>
    <row r="101" spans="1:5" ht="31.5">
      <c r="A101" s="7" t="s">
        <v>257</v>
      </c>
      <c r="B101" s="1" t="s">
        <v>106</v>
      </c>
      <c r="C101" s="1" t="s">
        <v>67</v>
      </c>
      <c r="D101" s="1" t="s">
        <v>27</v>
      </c>
      <c r="E101" s="2">
        <v>1697.99</v>
      </c>
    </row>
    <row r="102" spans="1:4" ht="15.75">
      <c r="A102" s="7" t="s">
        <v>258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259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260</v>
      </c>
      <c r="B104" s="1" t="s">
        <v>108</v>
      </c>
      <c r="C104" s="1" t="s">
        <v>73</v>
      </c>
      <c r="D104" s="24">
        <f>E101/E2</f>
        <v>0.398009938587033</v>
      </c>
    </row>
    <row r="105" spans="1:5" ht="31.5">
      <c r="A105" s="7" t="s">
        <v>261</v>
      </c>
      <c r="B105" s="1" t="s">
        <v>106</v>
      </c>
      <c r="C105" s="1" t="s">
        <v>67</v>
      </c>
      <c r="D105" s="1" t="s">
        <v>28</v>
      </c>
      <c r="E105" s="2">
        <v>5087.44</v>
      </c>
    </row>
    <row r="106" spans="1:4" ht="15.75">
      <c r="A106" s="7" t="s">
        <v>262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263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264</v>
      </c>
      <c r="B108" s="1" t="s">
        <v>108</v>
      </c>
      <c r="C108" s="1" t="s">
        <v>73</v>
      </c>
      <c r="D108" s="24">
        <f>E105/E2</f>
        <v>1.1924991795977684</v>
      </c>
    </row>
    <row r="109" spans="1:5" ht="31.5">
      <c r="A109" s="7" t="s">
        <v>265</v>
      </c>
      <c r="B109" s="1" t="s">
        <v>106</v>
      </c>
      <c r="C109" s="1" t="s">
        <v>67</v>
      </c>
      <c r="D109" s="24" t="s">
        <v>230</v>
      </c>
      <c r="E109" s="2">
        <v>1285.32</v>
      </c>
    </row>
    <row r="110" spans="1:4" ht="15.75">
      <c r="A110" s="7" t="s">
        <v>266</v>
      </c>
      <c r="B110" s="1" t="s">
        <v>107</v>
      </c>
      <c r="C110" s="1" t="s">
        <v>67</v>
      </c>
      <c r="D110" s="24" t="s">
        <v>24</v>
      </c>
    </row>
    <row r="111" spans="1:4" ht="15.75">
      <c r="A111" s="7" t="s">
        <v>267</v>
      </c>
      <c r="B111" s="1" t="s">
        <v>64</v>
      </c>
      <c r="C111" s="1" t="s">
        <v>67</v>
      </c>
      <c r="D111" s="24" t="s">
        <v>10</v>
      </c>
    </row>
    <row r="112" spans="1:4" ht="15.75">
      <c r="A112" s="7" t="s">
        <v>268</v>
      </c>
      <c r="B112" s="1" t="s">
        <v>108</v>
      </c>
      <c r="C112" s="1" t="s">
        <v>73</v>
      </c>
      <c r="D112" s="24">
        <f>E109/E2</f>
        <v>0.30127982748113075</v>
      </c>
    </row>
    <row r="113" spans="1:5" ht="31.5">
      <c r="A113" s="7" t="s">
        <v>269</v>
      </c>
      <c r="B113" s="1" t="s">
        <v>106</v>
      </c>
      <c r="C113" s="1" t="s">
        <v>67</v>
      </c>
      <c r="D113" s="1" t="s">
        <v>3</v>
      </c>
      <c r="E113" s="2">
        <v>2805.33</v>
      </c>
    </row>
    <row r="114" spans="1:4" ht="15.75">
      <c r="A114" s="7" t="s">
        <v>270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271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272</v>
      </c>
      <c r="B116" s="1" t="s">
        <v>108</v>
      </c>
      <c r="C116" s="1" t="s">
        <v>73</v>
      </c>
      <c r="D116" s="24">
        <f>E113/E2</f>
        <v>0.6575711405935024</v>
      </c>
    </row>
    <row r="117" spans="1:5" ht="31.5">
      <c r="A117" s="7" t="s">
        <v>273</v>
      </c>
      <c r="B117" s="1" t="s">
        <v>106</v>
      </c>
      <c r="C117" s="1" t="s">
        <v>67</v>
      </c>
      <c r="D117" s="1" t="s">
        <v>2</v>
      </c>
      <c r="E117" s="2">
        <v>46025.66</v>
      </c>
    </row>
    <row r="118" spans="1:4" ht="15.75">
      <c r="A118" s="7" t="s">
        <v>274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275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276</v>
      </c>
      <c r="B120" s="1" t="s">
        <v>108</v>
      </c>
      <c r="C120" s="1" t="s">
        <v>73</v>
      </c>
      <c r="D120" s="24">
        <f>E117/E2</f>
        <v>10.788444048567813</v>
      </c>
    </row>
    <row r="121" spans="1:5" ht="47.25">
      <c r="A121" s="7" t="s">
        <v>277</v>
      </c>
      <c r="B121" s="1" t="s">
        <v>106</v>
      </c>
      <c r="C121" s="1" t="s">
        <v>67</v>
      </c>
      <c r="D121" s="1" t="s">
        <v>32</v>
      </c>
      <c r="E121" s="2">
        <v>26227.26</v>
      </c>
    </row>
    <row r="122" spans="1:4" ht="15.75">
      <c r="A122" s="7" t="s">
        <v>278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279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280</v>
      </c>
      <c r="B124" s="1" t="s">
        <v>108</v>
      </c>
      <c r="C124" s="1" t="s">
        <v>73</v>
      </c>
      <c r="D124" s="24">
        <f>E121/E2</f>
        <v>6.147686465707187</v>
      </c>
    </row>
    <row r="125" spans="1:5" ht="31.5">
      <c r="A125" s="7" t="s">
        <v>281</v>
      </c>
      <c r="B125" s="1" t="s">
        <v>106</v>
      </c>
      <c r="C125" s="1" t="s">
        <v>67</v>
      </c>
      <c r="D125" s="1" t="s">
        <v>34</v>
      </c>
      <c r="E125" s="2">
        <v>14530.68</v>
      </c>
    </row>
    <row r="126" spans="1:4" ht="15.75">
      <c r="A126" s="7" t="s">
        <v>282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283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284</v>
      </c>
      <c r="B128" s="1" t="s">
        <v>108</v>
      </c>
      <c r="C128" s="1" t="s">
        <v>73</v>
      </c>
      <c r="D128" s="24">
        <f>E125/E2</f>
        <v>3.4060006563217855</v>
      </c>
    </row>
    <row r="129" spans="1:5" ht="31.5">
      <c r="A129" s="7" t="s">
        <v>285</v>
      </c>
      <c r="B129" s="1" t="s">
        <v>106</v>
      </c>
      <c r="C129" s="1" t="s">
        <v>67</v>
      </c>
      <c r="D129" s="1" t="s">
        <v>36</v>
      </c>
      <c r="E129" s="2">
        <v>3688.13</v>
      </c>
    </row>
    <row r="130" spans="1:4" ht="15.75">
      <c r="A130" s="7" t="s">
        <v>286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287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288</v>
      </c>
      <c r="B132" s="1" t="s">
        <v>108</v>
      </c>
      <c r="C132" s="1" t="s">
        <v>73</v>
      </c>
      <c r="D132" s="24">
        <f>E129/E2</f>
        <v>0.8645000234400638</v>
      </c>
    </row>
    <row r="133" spans="1:5" ht="31.5">
      <c r="A133" s="7" t="s">
        <v>289</v>
      </c>
      <c r="B133" s="1" t="s">
        <v>106</v>
      </c>
      <c r="C133" s="1" t="s">
        <v>67</v>
      </c>
      <c r="D133" s="1" t="s">
        <v>37</v>
      </c>
      <c r="E133" s="2">
        <v>1924.06</v>
      </c>
    </row>
    <row r="134" spans="1:4" ht="15.75">
      <c r="A134" s="7" t="s">
        <v>290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291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292</v>
      </c>
      <c r="B136" s="1" t="s">
        <v>108</v>
      </c>
      <c r="C136" s="1" t="s">
        <v>73</v>
      </c>
      <c r="D136" s="24">
        <f>E133/E2</f>
        <v>0.4510008907224228</v>
      </c>
    </row>
    <row r="137" spans="1:5" ht="31.5">
      <c r="A137" s="7" t="s">
        <v>293</v>
      </c>
      <c r="B137" s="1" t="s">
        <v>106</v>
      </c>
      <c r="C137" s="1" t="s">
        <v>67</v>
      </c>
      <c r="D137" s="1" t="s">
        <v>207</v>
      </c>
      <c r="E137" s="2">
        <v>0</v>
      </c>
    </row>
    <row r="138" spans="1:4" ht="15.75">
      <c r="A138" s="7" t="s">
        <v>294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295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296</v>
      </c>
      <c r="B140" s="1" t="s">
        <v>108</v>
      </c>
      <c r="C140" s="1" t="s">
        <v>73</v>
      </c>
      <c r="D140" s="24">
        <f>E137/E2</f>
        <v>0</v>
      </c>
    </row>
    <row r="141" spans="1:5" ht="31.5">
      <c r="A141" s="7" t="s">
        <v>297</v>
      </c>
      <c r="B141" s="1" t="s">
        <v>106</v>
      </c>
      <c r="C141" s="1" t="s">
        <v>67</v>
      </c>
      <c r="D141" s="24" t="s">
        <v>206</v>
      </c>
      <c r="E141" s="2">
        <v>0</v>
      </c>
    </row>
    <row r="142" spans="1:4" ht="15.75">
      <c r="A142" s="7" t="s">
        <v>298</v>
      </c>
      <c r="B142" s="1" t="s">
        <v>107</v>
      </c>
      <c r="C142" s="1" t="s">
        <v>67</v>
      </c>
      <c r="D142" s="24" t="s">
        <v>31</v>
      </c>
    </row>
    <row r="143" spans="1:4" ht="15.75">
      <c r="A143" s="7" t="s">
        <v>299</v>
      </c>
      <c r="B143" s="1" t="s">
        <v>64</v>
      </c>
      <c r="C143" s="1" t="s">
        <v>67</v>
      </c>
      <c r="D143" s="24" t="s">
        <v>10</v>
      </c>
    </row>
    <row r="144" spans="1:4" ht="15.75">
      <c r="A144" s="7" t="s">
        <v>300</v>
      </c>
      <c r="B144" s="1" t="s">
        <v>108</v>
      </c>
      <c r="C144" s="1" t="s">
        <v>73</v>
      </c>
      <c r="D144" s="24">
        <f>E141/E2</f>
        <v>0</v>
      </c>
    </row>
    <row r="145" spans="1:5" ht="31.5">
      <c r="A145" s="7" t="s">
        <v>301</v>
      </c>
      <c r="B145" s="1" t="s">
        <v>106</v>
      </c>
      <c r="C145" s="1" t="s">
        <v>67</v>
      </c>
      <c r="D145" s="24" t="s">
        <v>208</v>
      </c>
      <c r="E145" s="2">
        <v>0</v>
      </c>
    </row>
    <row r="146" spans="1:4" ht="15.75">
      <c r="A146" s="7" t="s">
        <v>302</v>
      </c>
      <c r="B146" s="1" t="s">
        <v>107</v>
      </c>
      <c r="C146" s="1" t="s">
        <v>67</v>
      </c>
      <c r="D146" s="24" t="s">
        <v>24</v>
      </c>
    </row>
    <row r="147" spans="1:4" ht="15.75">
      <c r="A147" s="7" t="s">
        <v>303</v>
      </c>
      <c r="B147" s="1" t="s">
        <v>64</v>
      </c>
      <c r="C147" s="1" t="s">
        <v>67</v>
      </c>
      <c r="D147" s="24" t="s">
        <v>10</v>
      </c>
    </row>
    <row r="148" spans="1:4" ht="15.75">
      <c r="A148" s="7" t="s">
        <v>304</v>
      </c>
      <c r="B148" s="1" t="s">
        <v>108</v>
      </c>
      <c r="C148" s="1" t="s">
        <v>73</v>
      </c>
      <c r="D148" s="24">
        <f>E145/E2</f>
        <v>0</v>
      </c>
    </row>
    <row r="149" spans="1:5" ht="31.5">
      <c r="A149" s="7" t="s">
        <v>305</v>
      </c>
      <c r="B149" s="1" t="s">
        <v>106</v>
      </c>
      <c r="C149" s="1" t="s">
        <v>67</v>
      </c>
      <c r="D149" s="24" t="s">
        <v>205</v>
      </c>
      <c r="E149" s="2">
        <v>5692.12</v>
      </c>
    </row>
    <row r="150" spans="1:4" ht="15.75">
      <c r="A150" s="7" t="s">
        <v>306</v>
      </c>
      <c r="B150" s="1" t="s">
        <v>107</v>
      </c>
      <c r="C150" s="1" t="s">
        <v>67</v>
      </c>
      <c r="D150" s="24" t="s">
        <v>24</v>
      </c>
    </row>
    <row r="151" spans="1:4" ht="15.75">
      <c r="A151" s="7" t="s">
        <v>307</v>
      </c>
      <c r="B151" s="1" t="s">
        <v>64</v>
      </c>
      <c r="C151" s="1" t="s">
        <v>67</v>
      </c>
      <c r="D151" s="24" t="s">
        <v>10</v>
      </c>
    </row>
    <row r="152" spans="1:4" ht="15.75">
      <c r="A152" s="7" t="s">
        <v>308</v>
      </c>
      <c r="B152" s="1" t="s">
        <v>108</v>
      </c>
      <c r="C152" s="1" t="s">
        <v>73</v>
      </c>
      <c r="D152" s="24">
        <f>E149/E2</f>
        <v>1.3342365571234354</v>
      </c>
    </row>
    <row r="153" spans="1:7" ht="31.5">
      <c r="A153" s="7" t="s">
        <v>309</v>
      </c>
      <c r="B153" s="1" t="s">
        <v>106</v>
      </c>
      <c r="C153" s="1" t="s">
        <v>67</v>
      </c>
      <c r="D153" s="1" t="s">
        <v>202</v>
      </c>
      <c r="E153" s="2">
        <v>2822.35</v>
      </c>
      <c r="F153" s="11"/>
      <c r="G153" s="12"/>
    </row>
    <row r="154" spans="1:6" ht="15.75">
      <c r="A154" s="7" t="s">
        <v>310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311</v>
      </c>
      <c r="B155" s="1" t="s">
        <v>64</v>
      </c>
      <c r="C155" s="1" t="s">
        <v>67</v>
      </c>
      <c r="D155" s="1" t="s">
        <v>229</v>
      </c>
      <c r="F155" s="10"/>
    </row>
    <row r="156" spans="1:4" ht="15.75">
      <c r="A156" s="7" t="s">
        <v>312</v>
      </c>
      <c r="B156" s="1" t="s">
        <v>108</v>
      </c>
      <c r="C156" s="1" t="s">
        <v>73</v>
      </c>
      <c r="D156" s="24">
        <f>E153-F153</f>
        <v>2822.35</v>
      </c>
    </row>
    <row r="157" spans="1:4" ht="47.25">
      <c r="A157" s="19" t="s">
        <v>313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314</v>
      </c>
      <c r="B158" s="1" t="s">
        <v>105</v>
      </c>
      <c r="C158" s="1" t="s">
        <v>73</v>
      </c>
      <c r="D158" s="8">
        <f>E159+E163+E167+E171+E175+E179+E183+E187+E191+E195</f>
        <v>55916.7737608</v>
      </c>
    </row>
    <row r="159" spans="1:7" ht="31.5">
      <c r="A159" s="7" t="s">
        <v>315</v>
      </c>
      <c r="B159" s="1" t="s">
        <v>106</v>
      </c>
      <c r="C159" s="1" t="s">
        <v>67</v>
      </c>
      <c r="D159" s="1" t="s">
        <v>39</v>
      </c>
      <c r="E159" s="2">
        <f>2148.426+4043.7</f>
        <v>6192.126</v>
      </c>
      <c r="F159" s="18">
        <v>1</v>
      </c>
      <c r="G159" s="18">
        <f>'[1]гук(2016)'!$Y$39*12*E2</f>
        <v>3022.8245424</v>
      </c>
    </row>
    <row r="160" spans="1:4" ht="15.75">
      <c r="A160" s="7" t="s">
        <v>316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317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318</v>
      </c>
      <c r="B162" s="1" t="s">
        <v>108</v>
      </c>
      <c r="C162" s="1" t="s">
        <v>73</v>
      </c>
      <c r="D162" s="24">
        <f>E159/F159</f>
        <v>6192.126</v>
      </c>
    </row>
    <row r="163" spans="1:7" ht="31.5">
      <c r="A163" s="7" t="s">
        <v>319</v>
      </c>
      <c r="B163" s="1" t="s">
        <v>106</v>
      </c>
      <c r="C163" s="1" t="s">
        <v>67</v>
      </c>
      <c r="D163" s="1" t="s">
        <v>227</v>
      </c>
      <c r="E163" s="2">
        <f>('[2]гук(2016)'!$Y$38+'[2]гук(2016)'!$Y$42)*12*'[2]гук(2016)'!$AA$4+671.8</f>
        <v>9362.4077608</v>
      </c>
      <c r="F163" s="18">
        <v>1</v>
      </c>
      <c r="G163" s="18">
        <f>'[1]гук(2016)'!$Y$38*12*E2</f>
        <v>4246.2171192000005</v>
      </c>
    </row>
    <row r="164" spans="1:4" ht="15.75">
      <c r="A164" s="7" t="s">
        <v>320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321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322</v>
      </c>
      <c r="B166" s="1" t="s">
        <v>108</v>
      </c>
      <c r="C166" s="1" t="s">
        <v>73</v>
      </c>
      <c r="D166" s="24">
        <f>E163/F163</f>
        <v>9362.4077608</v>
      </c>
    </row>
    <row r="167" spans="1:5" ht="31.5">
      <c r="A167" s="7" t="s">
        <v>323</v>
      </c>
      <c r="B167" s="1" t="s">
        <v>106</v>
      </c>
      <c r="C167" s="1" t="s">
        <v>67</v>
      </c>
      <c r="D167" s="1" t="s">
        <v>41</v>
      </c>
      <c r="E167" s="2">
        <v>322.82</v>
      </c>
    </row>
    <row r="168" spans="1:4" ht="15.75">
      <c r="A168" s="7" t="s">
        <v>324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325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326</v>
      </c>
      <c r="B170" s="1" t="s">
        <v>108</v>
      </c>
      <c r="C170" s="1" t="s">
        <v>73</v>
      </c>
      <c r="D170" s="24">
        <f>E167/E2</f>
        <v>0.0756692138202616</v>
      </c>
    </row>
    <row r="171" spans="1:5" ht="31.5">
      <c r="A171" s="7" t="s">
        <v>327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328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329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330</v>
      </c>
      <c r="B174" s="1" t="s">
        <v>108</v>
      </c>
      <c r="C174" s="1" t="s">
        <v>73</v>
      </c>
      <c r="D174" s="24">
        <f>E171/E2</f>
        <v>0</v>
      </c>
    </row>
    <row r="175" spans="1:5" ht="31.5">
      <c r="A175" s="7" t="s">
        <v>331</v>
      </c>
      <c r="B175" s="1" t="s">
        <v>106</v>
      </c>
      <c r="C175" s="1" t="s">
        <v>67</v>
      </c>
      <c r="D175" s="1" t="s">
        <v>43</v>
      </c>
      <c r="E175" s="2">
        <v>4715.08</v>
      </c>
    </row>
    <row r="176" spans="1:4" ht="15.75">
      <c r="A176" s="7" t="s">
        <v>332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333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334</v>
      </c>
      <c r="B178" s="1" t="s">
        <v>108</v>
      </c>
      <c r="C178" s="1" t="s">
        <v>73</v>
      </c>
      <c r="D178" s="24">
        <f>E175/E2</f>
        <v>1.1052177581923024</v>
      </c>
    </row>
    <row r="179" spans="1:5" ht="31.5">
      <c r="A179" s="7" t="s">
        <v>335</v>
      </c>
      <c r="B179" s="1" t="s">
        <v>106</v>
      </c>
      <c r="C179" s="1" t="s">
        <v>67</v>
      </c>
      <c r="D179" s="1" t="s">
        <v>195</v>
      </c>
      <c r="E179" s="2">
        <v>1005.18</v>
      </c>
    </row>
    <row r="180" spans="1:4" ht="15.75">
      <c r="A180" s="7" t="s">
        <v>336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337</v>
      </c>
      <c r="B181" s="1" t="s">
        <v>64</v>
      </c>
      <c r="C181" s="1" t="s">
        <v>67</v>
      </c>
      <c r="D181" s="1" t="s">
        <v>10</v>
      </c>
    </row>
    <row r="182" spans="1:9" ht="15.75">
      <c r="A182" s="7" t="s">
        <v>338</v>
      </c>
      <c r="B182" s="1" t="s">
        <v>108</v>
      </c>
      <c r="C182" s="1" t="s">
        <v>73</v>
      </c>
      <c r="D182" s="24">
        <f>E179/E2</f>
        <v>0.23561483287234541</v>
      </c>
      <c r="I182" s="3"/>
    </row>
    <row r="183" spans="1:5" ht="31.5">
      <c r="A183" s="7" t="s">
        <v>339</v>
      </c>
      <c r="B183" s="1" t="s">
        <v>106</v>
      </c>
      <c r="C183" s="1" t="s">
        <v>67</v>
      </c>
      <c r="D183" s="1" t="s">
        <v>44</v>
      </c>
      <c r="E183" s="2">
        <v>5630.49</v>
      </c>
    </row>
    <row r="184" spans="1:4" ht="15.75">
      <c r="A184" s="7" t="s">
        <v>340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341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342</v>
      </c>
      <c r="B186" s="1" t="s">
        <v>108</v>
      </c>
      <c r="C186" s="1" t="s">
        <v>73</v>
      </c>
      <c r="D186" s="24">
        <f>E183/E2</f>
        <v>1.3197904458300127</v>
      </c>
    </row>
    <row r="187" spans="1:6" ht="31.5">
      <c r="A187" s="7" t="s">
        <v>343</v>
      </c>
      <c r="B187" s="1" t="s">
        <v>106</v>
      </c>
      <c r="C187" s="1" t="s">
        <v>67</v>
      </c>
      <c r="D187" s="1" t="s">
        <v>45</v>
      </c>
      <c r="E187" s="2">
        <v>6079.4</v>
      </c>
      <c r="F187" s="18" t="s">
        <v>203</v>
      </c>
    </row>
    <row r="188" spans="1:6" ht="15.75">
      <c r="A188" s="7" t="s">
        <v>344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345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346</v>
      </c>
      <c r="B190" s="1" t="s">
        <v>108</v>
      </c>
      <c r="C190" s="1" t="s">
        <v>73</v>
      </c>
      <c r="D190" s="24">
        <f>E187/E2</f>
        <v>1.425015236041442</v>
      </c>
    </row>
    <row r="191" spans="1:5" ht="31.5">
      <c r="A191" s="7" t="s">
        <v>347</v>
      </c>
      <c r="B191" s="1" t="s">
        <v>106</v>
      </c>
      <c r="C191" s="1" t="s">
        <v>67</v>
      </c>
      <c r="D191" s="1" t="s">
        <v>46</v>
      </c>
      <c r="E191" s="2">
        <v>22609.27</v>
      </c>
    </row>
    <row r="192" spans="1:4" ht="15.75">
      <c r="A192" s="7" t="s">
        <v>348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349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350</v>
      </c>
      <c r="B194" s="1" t="s">
        <v>108</v>
      </c>
      <c r="C194" s="1" t="s">
        <v>73</v>
      </c>
      <c r="D194" s="24">
        <f>E191/E2</f>
        <v>5.299627302986265</v>
      </c>
    </row>
    <row r="195" spans="1:5" ht="31.5">
      <c r="A195" s="7" t="s">
        <v>351</v>
      </c>
      <c r="B195" s="1" t="s">
        <v>106</v>
      </c>
      <c r="C195" s="1" t="s">
        <v>67</v>
      </c>
      <c r="D195" s="24" t="s">
        <v>225</v>
      </c>
      <c r="E195" s="2">
        <v>0</v>
      </c>
    </row>
    <row r="196" spans="1:4" ht="15.75">
      <c r="A196" s="7" t="s">
        <v>352</v>
      </c>
      <c r="B196" s="1" t="s">
        <v>107</v>
      </c>
      <c r="C196" s="1" t="s">
        <v>67</v>
      </c>
      <c r="D196" s="24" t="s">
        <v>24</v>
      </c>
    </row>
    <row r="197" spans="1:4" ht="15.75">
      <c r="A197" s="7" t="s">
        <v>353</v>
      </c>
      <c r="B197" s="1" t="s">
        <v>64</v>
      </c>
      <c r="C197" s="1" t="s">
        <v>67</v>
      </c>
      <c r="D197" s="24" t="s">
        <v>10</v>
      </c>
    </row>
    <row r="198" spans="1:4" ht="15.75">
      <c r="A198" s="7" t="s">
        <v>354</v>
      </c>
      <c r="B198" s="1" t="s">
        <v>108</v>
      </c>
      <c r="C198" s="1" t="s">
        <v>73</v>
      </c>
      <c r="D198" s="24">
        <f>E195/E2</f>
        <v>0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181432.06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4">
        <f>E205/E2</f>
        <v>0</v>
      </c>
    </row>
    <row r="209" spans="1:5" ht="31.5">
      <c r="A209" s="7" t="s">
        <v>355</v>
      </c>
      <c r="B209" s="1" t="s">
        <v>106</v>
      </c>
      <c r="C209" s="1" t="s">
        <v>67</v>
      </c>
      <c r="D209" s="1" t="s">
        <v>49</v>
      </c>
      <c r="E209" s="2">
        <v>18359.47</v>
      </c>
    </row>
    <row r="210" spans="1:4" ht="15.75">
      <c r="A210" s="7" t="s">
        <v>356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357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358</v>
      </c>
      <c r="B212" s="1" t="s">
        <v>108</v>
      </c>
      <c r="C212" s="1" t="s">
        <v>73</v>
      </c>
      <c r="D212" s="23">
        <f>E209/E2</f>
        <v>4.303471473442408</v>
      </c>
    </row>
    <row r="213" spans="1:5" ht="31.5">
      <c r="A213" s="7" t="s">
        <v>359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362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363</v>
      </c>
      <c r="B217" s="1" t="s">
        <v>106</v>
      </c>
      <c r="C217" s="1" t="s">
        <v>67</v>
      </c>
      <c r="D217" s="1" t="s">
        <v>209</v>
      </c>
      <c r="E217" s="2">
        <v>0</v>
      </c>
      <c r="F217" s="18" t="s">
        <v>226</v>
      </c>
    </row>
    <row r="218" spans="1:4" ht="15.75">
      <c r="A218" s="7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366</v>
      </c>
      <c r="B220" s="1" t="s">
        <v>108</v>
      </c>
      <c r="C220" s="1" t="s">
        <v>73</v>
      </c>
      <c r="D220" s="24">
        <f>E217/E2</f>
        <v>0</v>
      </c>
    </row>
    <row r="221" spans="1:5" ht="31.5">
      <c r="A221" s="7" t="s">
        <v>367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370</v>
      </c>
      <c r="B224" s="1" t="s">
        <v>108</v>
      </c>
      <c r="C224" s="1" t="s">
        <v>73</v>
      </c>
      <c r="D224" s="24">
        <f>E221/E2</f>
        <v>0</v>
      </c>
    </row>
    <row r="225" spans="1:5" ht="31.5">
      <c r="A225" s="7" t="s">
        <v>371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374</v>
      </c>
      <c r="B228" s="1" t="s">
        <v>108</v>
      </c>
      <c r="C228" s="1" t="s">
        <v>73</v>
      </c>
      <c r="D228" s="24">
        <f>E225/E2</f>
        <v>0</v>
      </c>
    </row>
    <row r="229" spans="1:5" ht="31.5">
      <c r="A229" s="7" t="s">
        <v>375</v>
      </c>
      <c r="B229" s="1" t="s">
        <v>106</v>
      </c>
      <c r="C229" s="1" t="s">
        <v>67</v>
      </c>
      <c r="D229" s="1" t="s">
        <v>51</v>
      </c>
      <c r="E229" s="2">
        <v>163072.59</v>
      </c>
    </row>
    <row r="230" spans="1:4" ht="15.75">
      <c r="A230" s="7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378</v>
      </c>
      <c r="B232" s="1" t="s">
        <v>108</v>
      </c>
      <c r="C232" s="1" t="s">
        <v>73</v>
      </c>
      <c r="D232" s="24">
        <f>E229/E2</f>
        <v>38.224319066147864</v>
      </c>
    </row>
    <row r="233" spans="1:5" ht="31.5">
      <c r="A233" s="7" t="s">
        <v>379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382</v>
      </c>
      <c r="B236" s="1" t="s">
        <v>108</v>
      </c>
      <c r="C236" s="1" t="s">
        <v>73</v>
      </c>
      <c r="D236" s="24">
        <f>E233/E2</f>
        <v>0</v>
      </c>
    </row>
    <row r="237" spans="1:6" ht="31.5">
      <c r="A237" s="7" t="s">
        <v>383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204</v>
      </c>
    </row>
    <row r="238" spans="1:4" ht="15.75">
      <c r="A238" s="7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385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386</v>
      </c>
      <c r="B240" s="1" t="s">
        <v>108</v>
      </c>
      <c r="C240" s="1" t="s">
        <v>73</v>
      </c>
      <c r="D240" s="24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558280.9137607999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5">
        <v>1</v>
      </c>
    </row>
    <row r="244" spans="1:4" ht="15.75">
      <c r="A244" s="7" t="s">
        <v>168</v>
      </c>
      <c r="B244" s="1" t="s">
        <v>169</v>
      </c>
      <c r="C244" s="1" t="s">
        <v>167</v>
      </c>
      <c r="D244" s="25">
        <v>1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3">
        <v>0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22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7" t="s">
        <v>193</v>
      </c>
      <c r="B262" s="1" t="s">
        <v>194</v>
      </c>
      <c r="C262" s="1" t="s">
        <v>73</v>
      </c>
      <c r="D262" s="1">
        <v>75700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2021-03-24T08:14:21Z</dcterms:modified>
  <cp:category/>
  <cp:version/>
  <cp:contentType/>
  <cp:contentStatus/>
</cp:coreProperties>
</file>