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<sst xmlns="http://schemas.openxmlformats.org/spreadsheetml/2006/main" count="948" uniqueCount="390">
  <si>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</si>
  <si>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</si>
  <si>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</si>
  <si>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</si>
  <si>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</si>
  <si>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</si>
  <si>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</si>
  <si>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</si>
  <si>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</si>
  <si>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</si>
  <si>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</si>
  <si>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</si>
  <si>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</si>
  <si>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</si>
  <si>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</si>
  <si>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</si>
  <si>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</si>
  <si>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</si>
  <si>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</si>
  <si>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</si>
  <si>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</si>
  <si>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</si>
  <si>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</si>
  <si>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</si>
  <si>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</si>
  <si>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</si>
  <si>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</si>
  <si>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</si>
  <si>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</si>
  <si>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</si>
  <si>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</si>
  <si>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</si>
  <si>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</si>
  <si>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</si>
  <si>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</si>
  <si>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</si>
  <si>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</si>
  <si>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</si>
  <si>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</si>
  <si>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</si>
  <si>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</si>
  <si>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</si>
  <si>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</si>
  <si>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</si>
  <si>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</si>
  <si>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</si>
  <si>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</si>
  <si>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</si>
  <si>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</si>
  <si>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</si>
  <si>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</si>
  <si>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</si>
  <si>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</si>
  <si>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</si>
  <si>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</si>
  <si>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</si>
  <si>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</si>
  <si>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</si>
  <si>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</si>
  <si>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</si>
  <si>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</si>
  <si>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</si>
  <si>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</si>
  <si>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</si>
  <si>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</si>
  <si>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</si>
  <si>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</si>
  <si>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</si>
  <si>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</si>
  <si>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</si>
  <si>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</si>
  <si>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</si>
  <si>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</si>
  <si>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</si>
  <si>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</si>
  <si>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</si>
  <si>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</si>
  <si>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</si>
  <si>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</si>
  <si>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</si>
  <si>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</si>
  <si>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</si>
  <si>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</si>
  <si>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</si>
  <si>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</si>
  <si>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</si>
  <si>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</si>
  <si>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</si>
  <si>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</si>
  <si>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</si>
  <si>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</si>
  <si>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</si>
  <si>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</si>
  <si>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</si>
  <si>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</si>
  <si>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</si>
  <si>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</si>
  <si>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</si>
  <si>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</si>
  <si>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</si>
  <si>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</si>
  <si>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</si>
  <si>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</si>
  <si>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</si>
  <si>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</si>
  <si>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</si>
  <si>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</si>
  <si>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</si>
  <si>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</si>
  <si>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</si>
  <si>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</si>
  <si>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</si>
  <si>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</si>
  <si>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</si>
  <si>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</si>
  <si>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</si>
  <si>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</si>
  <si>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</si>
  <si>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</si>
  <si>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</si>
  <si>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</si>
  <si>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</si>
  <si>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</si>
  <si>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</si>
  <si>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</si>
  <si>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</si>
  <si>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</si>
  <si>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</si>
  <si>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</si>
  <si>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</si>
  <si>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</si>
  <si>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</si>
  <si>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</si>
  <si>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</si>
  <si>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</si>
  <si>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</si>
  <si>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</si>
  <si>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</si>
  <si>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</si>
  <si>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</si>
  <si>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</si>
  <si>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</si>
  <si>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</si>
  <si>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</si>
  <si>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</si>
  <si>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</si>
  <si>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</si>
  <si>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</si>
  <si>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</si>
  <si>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</si>
  <si>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</si>
  <si>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</si>
  <si>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</si>
  <si>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</si>
  <si>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</si>
  <si>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</si>
  <si>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</si>
  <si>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</si>
  <si>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</si>
  <si>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</si>
  <si>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</si>
  <si>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</si>
  <si>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</si>
  <si>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</si>
  <si>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</si>
  <si>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</si>
  <si>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</si>
  <si>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</si>
  <si>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</si>
  <si>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</si>
  <si>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</si>
  <si>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</si>
  <si>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</si>
  <si>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</si>
  <si>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</si>
  <si>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</si>
  <si>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</si>
  <si>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</si>
  <si>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</si>
  <si>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</si>
  <si>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</si>
  <si>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</si>
  <si>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</si>
  <si>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</si>
  <si>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</si>
  <si>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</si>
  <si>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</si>
  <si>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</si>
  <si>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</si>
  <si>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</si>
  <si>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</si>
  <si>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</si>
  <si>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</si>
  <si>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</si>
  <si>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</si>
  <si>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</si>
  <si>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</si>
  <si>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</si>
  <si>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</si>
  <si>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</si>
  <si>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</si>
  <si>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</si>
  <si>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</si>
  <si>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</si>
  <si>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</si>
  <si>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</si>
  <si>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</si>
  <si>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</si>
  <si>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</si>
  <si>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</si>
  <si>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</si>
  <si>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</si>
  <si>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</si>
  <si>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</si>
  <si>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</si>
  <si>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</si>
  <si>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</si>
  <si>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</si>
  <si>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</si>
  <si>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</si>
  <si>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</si>
  <si>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</si>
  <si>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</si>
  <si>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</si>
  <si>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</si>
  <si>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</si>
  <si>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</si>
  <si>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</si>
  <si>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</si>
  <si>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</si>
  <si>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17А  ул. Студеновская в 2017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</si>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</sst>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17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I38">
            <v>0.13003</v>
          </cell>
        </row>
        <row r="39">
          <cell r="AI39">
            <v>0.092566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I4">
            <v>2721.3</v>
          </cell>
        </row>
        <row r="38">
          <cell r="AI38">
            <v>0.13003</v>
          </cell>
        </row>
        <row r="42">
          <cell r="AI42">
            <v>0.072172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I123">
            <v>153474.42966840003</v>
          </cell>
        </row>
        <row r="124">
          <cell r="AI124">
            <v>171239.23934640005</v>
          </cell>
        </row>
        <row r="125">
          <cell r="AI125">
            <v>40016.17224000001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26.68</v>
          </cell>
        </row>
        <row r="24">
          <cell r="D24">
            <v>-278742.9860311998</v>
          </cell>
        </row>
        <row r="25">
          <cell r="D25">
            <v>104432.89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203" sqref="A203:A244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230</v>
      </c>
      <c r="B2" s="22"/>
      <c r="C2" s="22"/>
      <c r="D2" s="22"/>
      <c r="E2" s="2">
        <v>2721.3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26.68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-278742.9860311998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104432.89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364729.8412548001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'[3]ГУК 2019'!$AI$124</f>
        <v>171239.23934640005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'[3]ГУК 2019'!$AI$123</f>
        <v>153474.42966840003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'[3]ГУК 2019'!$AI$125</f>
        <v>40016.17224000001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316649.44125480007</v>
      </c>
      <c r="E16" s="2">
        <v>376119.95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D12-D25+D250+D266</f>
        <v>316649.44125480007</v>
      </c>
    </row>
    <row r="18" spans="1:4" ht="31.5">
      <c r="A18" s="17" t="s">
        <v>84</v>
      </c>
      <c r="B18" s="17" t="s">
        <v>98</v>
      </c>
      <c r="C18" s="17" t="s">
        <v>73</v>
      </c>
      <c r="D18" s="15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5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5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5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5">
        <f>D16+D10+D9</f>
        <v>37933.135223600264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v>10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D22-D245</f>
        <v>-379197.12840759975</v>
      </c>
    </row>
    <row r="25" spans="1:5" ht="15.75">
      <c r="A25" s="17" t="s">
        <v>93</v>
      </c>
      <c r="B25" s="17" t="s">
        <v>101</v>
      </c>
      <c r="C25" s="17" t="s">
        <v>73</v>
      </c>
      <c r="D25" s="15">
        <v>106576.91</v>
      </c>
      <c r="E25" s="2">
        <f>D12-(D16+D10)+D250-D24+D11</f>
        <v>809149.9144387996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30038.15</v>
      </c>
      <c r="E28" s="2">
        <v>30038.15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11.03816190791166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35870.37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1763.4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0.6479991180685701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1263.77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0.46439936794914194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9077.78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3.335824789622607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23066.05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4">
        <f>E47/E2</f>
        <v>8.476114357108735</v>
      </c>
    </row>
    <row r="51" spans="1:5" ht="47.25">
      <c r="A51" s="7" t="s">
        <v>215</v>
      </c>
      <c r="B51" s="1" t="s">
        <v>106</v>
      </c>
      <c r="C51" s="1" t="s">
        <v>67</v>
      </c>
      <c r="D51" s="24" t="s">
        <v>201</v>
      </c>
      <c r="E51" s="2">
        <v>699.37</v>
      </c>
    </row>
    <row r="52" spans="1:4" ht="15.75">
      <c r="A52" s="7" t="s">
        <v>216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4">
        <f>E51/E2</f>
        <v>0.2569984933671407</v>
      </c>
    </row>
    <row r="55" spans="1:5" ht="31.5">
      <c r="A55" s="7" t="s">
        <v>219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26474.3</v>
      </c>
      <c r="E60" s="2">
        <v>26474.3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9.728548855326498</v>
      </c>
    </row>
    <row r="65" spans="1:22" s="6" customFormat="1" ht="30" customHeight="1">
      <c r="A65" s="19" t="s">
        <v>234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24.7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41309.33</v>
      </c>
      <c r="E72" s="2">
        <v>41309.33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3">
        <f>E72/E2</f>
        <v>15.179998530114283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10374.01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10374.01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3.8121522801602175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4757.92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4757.92</v>
      </c>
      <c r="F84" s="18">
        <v>60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79.29866666666666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454.97</v>
      </c>
      <c r="F90" s="1">
        <v>583.3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223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3">
        <f>E91/F90</f>
        <v>0</v>
      </c>
      <c r="F94" s="1" t="s">
        <v>210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454.97</v>
      </c>
      <c r="F95" s="1">
        <f>F90</f>
        <v>583.3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3">
        <f>E95/F95</f>
        <v>0.7799931424652838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73273.03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1091.42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3">
        <f>E101/E2</f>
        <v>0.4010656671443795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3245.15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3">
        <f>E105/E2</f>
        <v>1.1924999081321426</v>
      </c>
    </row>
    <row r="109" spans="1:5" ht="31.5">
      <c r="A109" s="7" t="s">
        <v>264</v>
      </c>
      <c r="B109" s="1" t="s">
        <v>106</v>
      </c>
      <c r="C109" s="1" t="s">
        <v>67</v>
      </c>
      <c r="D109" s="15" t="s">
        <v>229</v>
      </c>
      <c r="E109" s="2">
        <v>1152.47</v>
      </c>
    </row>
    <row r="110" spans="1:4" ht="15.75">
      <c r="A110" s="7" t="s">
        <v>265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15">
        <f>E109/E2</f>
        <v>0.42349979789071396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1789.45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3">
        <f>E113/E2</f>
        <v>0.657571748796531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28667.44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3">
        <f>E117/E2</f>
        <v>10.534465145334948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16441.2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3">
        <f>E121/E2</f>
        <v>6.04167126005953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9268.75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3">
        <f>E125/E2</f>
        <v>3.4060008084371436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2352.56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3">
        <f>E129/E2</f>
        <v>0.8644985852349979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1227.31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3">
        <f>E133/E2</f>
        <v>0.4510013596442876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206</v>
      </c>
      <c r="E137" s="2">
        <v>2787.16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3">
        <f>E137/E2</f>
        <v>1.024201668320288</v>
      </c>
    </row>
    <row r="141" spans="1:5" ht="31.5">
      <c r="A141" s="7" t="s">
        <v>296</v>
      </c>
      <c r="B141" s="1" t="s">
        <v>106</v>
      </c>
      <c r="C141" s="1" t="s">
        <v>67</v>
      </c>
      <c r="D141" s="23" t="s">
        <v>205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3" t="s">
        <v>207</v>
      </c>
      <c r="E145" s="2">
        <v>3738.73</v>
      </c>
    </row>
    <row r="146" spans="1:4" ht="15.75">
      <c r="A146" s="7" t="s">
        <v>301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3">
        <f>E145/E2</f>
        <v>1.3738764561055377</v>
      </c>
    </row>
    <row r="149" spans="1:5" ht="31.5">
      <c r="A149" s="7" t="s">
        <v>304</v>
      </c>
      <c r="B149" s="1" t="s">
        <v>106</v>
      </c>
      <c r="C149" s="1" t="s">
        <v>67</v>
      </c>
      <c r="D149" s="23" t="s">
        <v>204</v>
      </c>
      <c r="E149" s="2">
        <v>0</v>
      </c>
    </row>
    <row r="150" spans="1:4" ht="15.75">
      <c r="A150" s="7" t="s">
        <v>305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3">
        <f>E149/E2</f>
        <v>0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v>1511.39</v>
      </c>
      <c r="F153" s="11">
        <v>0</v>
      </c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310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311</v>
      </c>
      <c r="B156" s="1" t="s">
        <v>108</v>
      </c>
      <c r="C156" s="1" t="s">
        <v>73</v>
      </c>
      <c r="D156" s="23">
        <f>E153/E2</f>
        <v>0.5553926432219894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E159+E163+E167+E171+E175+E179+E183+E187+E191+E195+E199</f>
        <v>97698.49363119999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2148.426+5965.12</f>
        <v>8113.546</v>
      </c>
      <c r="F159" s="18">
        <v>1</v>
      </c>
      <c r="G159" s="18">
        <f>'[1]гук(2016)'!$AI$39*12*E2</f>
        <v>3022.7982696000004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3">
        <f>E159/F159</f>
        <v>8113.546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227</v>
      </c>
      <c r="E163" s="2">
        <f>('[2]гук(2016)'!$AI$38+'[2]гук(2016)'!$AI$42)*12*'[2]гук(2016)'!$AI$4+464.34</f>
        <v>7067.367631200001</v>
      </c>
      <c r="F163" s="18">
        <v>2</v>
      </c>
      <c r="G163" s="18">
        <f>'[1]гук(2016)'!$AI$38*12*E2</f>
        <v>4246.207668000001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3">
        <f>E163/F163</f>
        <v>3533.6838156000003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10995.33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3">
        <f>E167/E2</f>
        <v>4.040469628486385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f>5640+27736.36</f>
        <v>33376.36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3">
        <f>E175/E2</f>
        <v>12.264858707235511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v>2193.75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3">
        <f>E179/E2</f>
        <v>0.8061404475802005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226</v>
      </c>
      <c r="E183" s="2">
        <v>6038.03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3">
        <f>E183/E2</f>
        <v>2.2188035130268617</v>
      </c>
    </row>
    <row r="187" spans="1:5" ht="31.5">
      <c r="A187" s="7" t="s">
        <v>342</v>
      </c>
      <c r="B187" s="1" t="s">
        <v>106</v>
      </c>
      <c r="C187" s="1" t="s">
        <v>67</v>
      </c>
      <c r="D187" s="1" t="s">
        <v>44</v>
      </c>
      <c r="E187" s="2">
        <v>0</v>
      </c>
    </row>
    <row r="188" spans="1:4" ht="15.75">
      <c r="A188" s="7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3">
        <f>E187/E2</f>
        <v>0</v>
      </c>
    </row>
    <row r="191" spans="1:6" ht="31.5">
      <c r="A191" s="7" t="s">
        <v>346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</row>
    <row r="192" spans="1:6" ht="15.75">
      <c r="A192" s="7" t="s">
        <v>347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3">
        <f>E191/E2</f>
        <v>2.2340058060485792</v>
      </c>
    </row>
    <row r="195" spans="1:5" ht="31.5">
      <c r="A195" s="7" t="s">
        <v>350</v>
      </c>
      <c r="B195" s="1" t="s">
        <v>106</v>
      </c>
      <c r="C195" s="1" t="s">
        <v>67</v>
      </c>
      <c r="D195" s="1" t="s">
        <v>46</v>
      </c>
      <c r="E195" s="2">
        <v>23834.71</v>
      </c>
    </row>
    <row r="196" spans="1:4" ht="15.75">
      <c r="A196" s="7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3">
        <f>E195/E2</f>
        <v>8.758574945797964</v>
      </c>
    </row>
    <row r="199" spans="1:5" ht="31.5">
      <c r="A199" s="7" t="s">
        <v>386</v>
      </c>
      <c r="B199" s="1" t="s">
        <v>106</v>
      </c>
      <c r="C199" s="1" t="s">
        <v>67</v>
      </c>
      <c r="D199" s="23" t="s">
        <v>224</v>
      </c>
      <c r="E199" s="2">
        <v>0</v>
      </c>
    </row>
    <row r="200" spans="1:4" ht="15.75">
      <c r="A200" s="7" t="s">
        <v>387</v>
      </c>
      <c r="B200" s="1" t="s">
        <v>107</v>
      </c>
      <c r="C200" s="1" t="s">
        <v>67</v>
      </c>
      <c r="D200" s="23" t="s">
        <v>24</v>
      </c>
    </row>
    <row r="201" spans="1:4" ht="15.75">
      <c r="A201" s="7" t="s">
        <v>388</v>
      </c>
      <c r="B201" s="1" t="s">
        <v>64</v>
      </c>
      <c r="C201" s="1" t="s">
        <v>67</v>
      </c>
      <c r="D201" s="23" t="s">
        <v>10</v>
      </c>
    </row>
    <row r="202" spans="1:4" ht="15.75">
      <c r="A202" s="7" t="s">
        <v>389</v>
      </c>
      <c r="B202" s="1" t="s">
        <v>108</v>
      </c>
      <c r="C202" s="1" t="s">
        <v>73</v>
      </c>
      <c r="D202" s="23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8">
        <f>E205+E209+E213+E217+E221+E225+E229+E233+E237+E241</f>
        <v>96879.69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3">
        <f>E209/E2</f>
        <v>0</v>
      </c>
    </row>
    <row r="213" spans="1:5" ht="31.5">
      <c r="A213" s="7" t="s">
        <v>354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355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356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357</v>
      </c>
      <c r="B216" s="1" t="s">
        <v>108</v>
      </c>
      <c r="C216" s="1" t="s">
        <v>73</v>
      </c>
      <c r="D216" s="25">
        <f>E213/E2</f>
        <v>0</v>
      </c>
    </row>
    <row r="217" spans="1:5" ht="31.5">
      <c r="A217" s="7" t="s">
        <v>358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359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360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361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362</v>
      </c>
      <c r="B221" s="1" t="s">
        <v>106</v>
      </c>
      <c r="C221" s="1" t="s">
        <v>67</v>
      </c>
      <c r="D221" s="1" t="s">
        <v>208</v>
      </c>
      <c r="E221" s="2">
        <v>3433.72</v>
      </c>
      <c r="F221" s="18" t="s">
        <v>225</v>
      </c>
    </row>
    <row r="222" spans="1:4" ht="15.75">
      <c r="A222" s="7" t="s">
        <v>363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364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365</v>
      </c>
      <c r="B224" s="1" t="s">
        <v>108</v>
      </c>
      <c r="C224" s="1" t="s">
        <v>73</v>
      </c>
      <c r="D224" s="23">
        <f>E221/E2</f>
        <v>1.2617939955168485</v>
      </c>
    </row>
    <row r="225" spans="1:5" ht="31.5">
      <c r="A225" s="7" t="s">
        <v>366</v>
      </c>
      <c r="B225" s="1" t="s">
        <v>106</v>
      </c>
      <c r="C225" s="1" t="s">
        <v>67</v>
      </c>
      <c r="D225" s="1" t="s">
        <v>1</v>
      </c>
      <c r="E225" s="2">
        <v>62047.15</v>
      </c>
    </row>
    <row r="226" spans="1:4" ht="15.75">
      <c r="A226" s="7" t="s">
        <v>367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368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369</v>
      </c>
      <c r="B228" s="1" t="s">
        <v>108</v>
      </c>
      <c r="C228" s="1" t="s">
        <v>73</v>
      </c>
      <c r="D228" s="23">
        <f>E225/E2</f>
        <v>22.800554881857934</v>
      </c>
    </row>
    <row r="229" spans="1:5" ht="31.5">
      <c r="A229" s="7" t="s">
        <v>370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373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374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375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376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377</v>
      </c>
      <c r="B236" s="1" t="s">
        <v>108</v>
      </c>
      <c r="C236" s="1" t="s">
        <v>73</v>
      </c>
      <c r="D236" s="23">
        <f>E233/E2</f>
        <v>0</v>
      </c>
    </row>
    <row r="237" spans="1:5" ht="31.5">
      <c r="A237" s="7" t="s">
        <v>378</v>
      </c>
      <c r="B237" s="1" t="s">
        <v>106</v>
      </c>
      <c r="C237" s="1" t="s">
        <v>67</v>
      </c>
      <c r="D237" s="1" t="s">
        <v>52</v>
      </c>
      <c r="E237" s="2">
        <v>736.86</v>
      </c>
    </row>
    <row r="238" spans="1:4" ht="15.75">
      <c r="A238" s="7" t="s">
        <v>379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380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381</v>
      </c>
      <c r="B240" s="1" t="s">
        <v>108</v>
      </c>
      <c r="C240" s="1" t="s">
        <v>73</v>
      </c>
      <c r="D240" s="23">
        <f>E237/E2</f>
        <v>0.27077499724396425</v>
      </c>
    </row>
    <row r="241" spans="1:6" ht="31.5">
      <c r="A241" s="7" t="s">
        <v>382</v>
      </c>
      <c r="B241" s="1" t="s">
        <v>106</v>
      </c>
      <c r="C241" s="1" t="s">
        <v>67</v>
      </c>
      <c r="D241" s="1" t="s">
        <v>53</v>
      </c>
      <c r="E241" s="2">
        <v>30661.96</v>
      </c>
      <c r="F241" s="18">
        <v>130</v>
      </c>
    </row>
    <row r="242" spans="1:4" ht="15.75">
      <c r="A242" s="7" t="s">
        <v>383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384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385</v>
      </c>
      <c r="B244" s="1" t="s">
        <v>108</v>
      </c>
      <c r="C244" s="1" t="s">
        <v>73</v>
      </c>
      <c r="D244" s="23">
        <f>E241/F241</f>
        <v>235.86123076923076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SUM(D28,D34,D60,D66,D72,D78,D84,D90,D100,D158,D204)</f>
        <v>417130.2636312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6">
        <v>3</v>
      </c>
    </row>
    <row r="248" spans="1:4" ht="15.75">
      <c r="A248" s="7" t="s">
        <v>168</v>
      </c>
      <c r="B248" s="1" t="s">
        <v>169</v>
      </c>
      <c r="C248" s="1" t="s">
        <v>167</v>
      </c>
      <c r="D248" s="26">
        <v>3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4">
        <v>-1303.49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17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59800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70" max="3" man="1"/>
    <brk id="136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2021-03-24T10:54:47Z</dcterms:modified>
  <cp:category/>
  <cp:version/>
  <cp:contentType/>
  <cp:contentStatus/>
</cp:coreProperties>
</file>