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<sst xmlns="http://schemas.openxmlformats.org/spreadsheetml/2006/main" count="951" uniqueCount="393">
  <si>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</si>
  <si>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</si>
  <si>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</si>
  <si>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</si>
  <si>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</si>
  <si>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</si>
  <si>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</si>
  <si>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</si>
  <si>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</si>
  <si>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</si>
  <si>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</si>
  <si>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</si>
  <si>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</si>
  <si>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</si>
  <si>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</si>
  <si>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</si>
  <si>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</si>
  <si>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</si>
  <si>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</si>
  <si>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</si>
  <si>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</si>
  <si>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</si>
  <si>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</si>
  <si>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</si>
  <si>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</si>
  <si>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</si>
  <si>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</si>
  <si>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</si>
  <si>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</si>
  <si>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</si>
  <si>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</si>
  <si>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</si>
  <si>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</si>
  <si>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</si>
  <si>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</si>
  <si>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</si>
  <si>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</si>
  <si>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</si>
  <si>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</si>
  <si>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</si>
  <si>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</si>
  <si>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</si>
  <si>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</si>
  <si>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</si>
  <si>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</si>
  <si>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</si>
  <si>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</si>
  <si>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</si>
  <si>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</si>
  <si>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</si>
  <si>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</si>
  <si>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</si>
  <si>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</si>
  <si>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</si>
  <si>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</si>
  <si>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</si>
  <si>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</si>
  <si>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</si>
  <si>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</si>
  <si>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</si>
  <si>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</si>
  <si>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</si>
  <si>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</si>
  <si>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</si>
  <si>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</si>
  <si>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</si>
  <si>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</si>
  <si>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</si>
  <si>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</si>
  <si>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</si>
  <si>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</si>
  <si>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</si>
  <si>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</si>
  <si>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</si>
  <si>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</si>
  <si>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</si>
  <si>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</si>
  <si>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</si>
  <si>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</si>
  <si>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</si>
  <si>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</si>
  <si>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</si>
  <si>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</si>
  <si>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</si>
  <si>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</si>
  <si>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</si>
  <si>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</si>
  <si>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</si>
  <si>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</si>
  <si>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</si>
  <si>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</si>
  <si>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</si>
  <si>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</si>
  <si>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</si>
  <si>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</si>
  <si>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</si>
  <si>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</si>
  <si>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</si>
  <si>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</si>
  <si>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</si>
  <si>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</si>
  <si>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</si>
  <si>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</si>
  <si>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</si>
  <si>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</si>
  <si>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</si>
  <si>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</si>
  <si>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</si>
  <si>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</si>
  <si>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</si>
  <si>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</si>
  <si>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</si>
  <si>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</si>
  <si>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</si>
  <si>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</si>
  <si>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</si>
  <si>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</si>
  <si>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</si>
  <si>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</si>
  <si>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</si>
  <si>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</si>
  <si>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</si>
  <si>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</si>
  <si>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</si>
  <si>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</si>
  <si>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</si>
  <si>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</si>
  <si>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</si>
  <si>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</si>
  <si>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</si>
  <si>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</si>
  <si>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</si>
  <si>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</si>
  <si>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</si>
  <si>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</si>
  <si>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</si>
  <si>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</si>
  <si>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</si>
  <si>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</si>
  <si>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</si>
  <si>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</si>
  <si>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</si>
  <si>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</si>
  <si>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</si>
  <si>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</si>
  <si>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</si>
  <si>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</si>
  <si>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</si>
  <si>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</si>
  <si>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</si>
  <si>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</si>
  <si>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</si>
  <si>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</si>
  <si>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</si>
  <si>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</si>
  <si>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</si>
  <si>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</si>
  <si>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</si>
  <si>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</si>
  <si>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</si>
  <si>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</si>
  <si>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</si>
  <si>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</si>
  <si>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</si>
  <si>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</si>
  <si>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</si>
  <si>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</si>
  <si>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</si>
  <si>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</si>
  <si>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</si>
  <si>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</si>
  <si>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</si>
  <si>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</si>
  <si>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</si>
  <si>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</si>
  <si>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</si>
  <si>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</si>
  <si>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</si>
  <si>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</si>
  <si>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</si>
  <si>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</si>
  <si>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</si>
  <si>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</si>
  <si>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</si>
  <si>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</si>
  <si>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</si>
  <si>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</si>
  <si>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</si>
  <si>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</si>
  <si>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</si>
  <si>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</si>
  <si>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</si>
  <si>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</si>
  <si>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</si>
  <si>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</si>
  <si>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</si>
  <si>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</si>
  <si>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</si>
  <si>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</si>
  <si>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</si>
  <si>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</si>
  <si>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</si>
  <si>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</si>
  <si>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</si>
  <si>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</si>
  <si>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</si>
  <si>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</si>
  <si>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</si>
  <si>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</si>
  <si>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</si>
  <si>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</si>
  <si>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</si>
  <si>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</si>
  <si>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</si>
  <si>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</si>
  <si>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</si>
  <si>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</si>
  <si>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</si>
  <si>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</si>
  <si>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</si>
  <si>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</si>
  <si>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</si>
  <si>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</si>
  <si>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</si>
  <si>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</si>
  <si>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</si>
  <si>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</si>
  <si>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</si>
  <si>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</si>
  <si>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монтаж козырек</t>
  </si>
  <si>
    <t>Мехуборка (асфальт) в зимний период</t>
  </si>
  <si>
    <t>проф</t>
  </si>
  <si>
    <t>Отчет об исполнении управляющей организацией ООО "ГУК "Привокзальная" договора управления за 2020 год по дому №  15  ул. Студеновская                        в г. Липецке</t>
  </si>
  <si>
    <t>31.03.2021 г.</t>
  </si>
  <si>
    <t>01.01.2020 г.</t>
  </si>
  <si>
    <t>31.12.2020 г.</t>
  </si>
  <si>
    <t>Ремонт просевшей отмостки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</si>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</sst>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15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E38">
            <v>0.120472</v>
          </cell>
        </row>
        <row r="39">
          <cell r="AE39">
            <v>0.085762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G4">
            <v>2937.2</v>
          </cell>
        </row>
        <row r="38">
          <cell r="AE38">
            <v>0.120472</v>
          </cell>
        </row>
        <row r="42">
          <cell r="AE42">
            <v>0.112511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G123">
            <v>166997.16122880002</v>
          </cell>
        </row>
        <row r="124">
          <cell r="AG124">
            <v>181154.70944160005</v>
          </cell>
        </row>
        <row r="125">
          <cell r="AG125">
            <v>43190.93856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-221102.97479519976</v>
          </cell>
        </row>
        <row r="25">
          <cell r="D25">
            <v>131045.5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C235" sqref="C235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232</v>
      </c>
      <c r="B2" s="22"/>
      <c r="C2" s="22"/>
      <c r="D2" s="22"/>
      <c r="E2" s="2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233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234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235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-221102.97479519976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131045.5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391342.8092304001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'[3]ГУК 2019'!$AG$124</f>
        <v>181154.70944160005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'[3]ГУК 2019'!$AG$123</f>
        <v>166997.16122880002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'[3]ГУК 2019'!$AG$125</f>
        <v>43190.93856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344480.2892304001</v>
      </c>
      <c r="E16" s="2">
        <v>352110.43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D12-D25+D250+D266</f>
        <v>344480.2892304001</v>
      </c>
    </row>
    <row r="18" spans="1:4" ht="31.5">
      <c r="A18" s="17" t="s">
        <v>84</v>
      </c>
      <c r="B18" s="17" t="s">
        <v>98</v>
      </c>
      <c r="C18" s="17" t="s">
        <v>73</v>
      </c>
      <c r="D18" s="15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5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5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5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5">
        <f>D16+D10+D9</f>
        <v>123377.31443520036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v>1304.78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D22-D245</f>
        <v>-199343.4635759996</v>
      </c>
    </row>
    <row r="25" spans="1:5" ht="15.75">
      <c r="A25" s="17" t="s">
        <v>93</v>
      </c>
      <c r="B25" s="17" t="s">
        <v>101</v>
      </c>
      <c r="C25" s="17" t="s">
        <v>73</v>
      </c>
      <c r="D25" s="15">
        <v>141315.66</v>
      </c>
      <c r="E25" s="2">
        <f>D12-(D16+D10)+D250-D24+D11</f>
        <v>597107.5983711993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28732.34</v>
      </c>
      <c r="E28" s="2">
        <v>28732.34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9.782221163012393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38671.200000000004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1903.31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0.6480014980253302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1364.04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0.4644014707885061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9839.68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3.3500204276181402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24809.31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8.446585183167644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754.86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0.2569998638158791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25323.42</v>
      </c>
      <c r="E60" s="2">
        <v>25323.42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8.621619229197876</v>
      </c>
    </row>
    <row r="65" spans="1:22" s="6" customFormat="1" ht="24" customHeight="1">
      <c r="A65" s="19" t="s">
        <v>237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238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239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240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241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242</v>
      </c>
      <c r="B70" s="1" t="s">
        <v>108</v>
      </c>
      <c r="C70" s="1" t="s">
        <v>73</v>
      </c>
      <c r="D70" s="1">
        <v>0</v>
      </c>
    </row>
    <row r="71" spans="1:22" s="6" customFormat="1" ht="26.25" customHeight="1">
      <c r="A71" s="19" t="s">
        <v>243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244</v>
      </c>
      <c r="B72" s="1" t="s">
        <v>105</v>
      </c>
      <c r="C72" s="1" t="s">
        <v>73</v>
      </c>
      <c r="D72" s="8">
        <f>E72</f>
        <v>43190.94</v>
      </c>
      <c r="E72" s="2">
        <v>43190.94</v>
      </c>
    </row>
    <row r="73" spans="1:4" ht="31.5">
      <c r="A73" s="7" t="s">
        <v>245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246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247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248</v>
      </c>
      <c r="B76" s="1" t="s">
        <v>108</v>
      </c>
      <c r="C76" s="1" t="s">
        <v>73</v>
      </c>
      <c r="D76" s="23">
        <f>E72/E2</f>
        <v>14.704800490262837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12244.08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12244.08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4.168623178537382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25251.83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25251.83</v>
      </c>
      <c r="F84" s="18">
        <v>66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382.60348484848487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249</v>
      </c>
      <c r="B90" s="1" t="s">
        <v>105</v>
      </c>
      <c r="C90" s="1" t="s">
        <v>73</v>
      </c>
      <c r="D90" s="1">
        <f>E91+E95</f>
        <v>334.46</v>
      </c>
      <c r="F90" s="1">
        <v>428.8</v>
      </c>
    </row>
    <row r="91" spans="1:6" ht="31.5">
      <c r="A91" s="7" t="s">
        <v>250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251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252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253</v>
      </c>
      <c r="B94" s="1" t="s">
        <v>108</v>
      </c>
      <c r="C94" s="1" t="s">
        <v>73</v>
      </c>
      <c r="D94" s="23">
        <f>E91/F90</f>
        <v>0</v>
      </c>
      <c r="F94" s="1" t="s">
        <v>211</v>
      </c>
    </row>
    <row r="95" spans="1:6" ht="31.5">
      <c r="A95" s="7" t="s">
        <v>254</v>
      </c>
      <c r="B95" s="1" t="s">
        <v>106</v>
      </c>
      <c r="C95" s="1" t="s">
        <v>67</v>
      </c>
      <c r="D95" s="1" t="s">
        <v>6</v>
      </c>
      <c r="E95" s="2">
        <v>334.46</v>
      </c>
      <c r="F95" s="1">
        <f>F90</f>
        <v>428.8</v>
      </c>
    </row>
    <row r="96" spans="1:4" ht="15.75">
      <c r="A96" s="7" t="s">
        <v>255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256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257</v>
      </c>
      <c r="B98" s="1" t="s">
        <v>108</v>
      </c>
      <c r="C98" s="1" t="s">
        <v>73</v>
      </c>
      <c r="D98" s="23">
        <f>E95/F95</f>
        <v>0.7799906716417909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258</v>
      </c>
      <c r="B100" s="1" t="s">
        <v>105</v>
      </c>
      <c r="C100" s="1" t="s">
        <v>73</v>
      </c>
      <c r="D100" s="8">
        <f>E101+E105+E113+E117+E121+E125+E129+E133+E137+E141+E145+E149+E153+E154+E109</f>
        <v>73716.06</v>
      </c>
    </row>
    <row r="101" spans="1:5" ht="31.5">
      <c r="A101" s="7" t="s">
        <v>259</v>
      </c>
      <c r="B101" s="1" t="s">
        <v>106</v>
      </c>
      <c r="C101" s="1" t="s">
        <v>67</v>
      </c>
      <c r="D101" s="1" t="s">
        <v>27</v>
      </c>
      <c r="E101" s="2">
        <v>1148.05</v>
      </c>
    </row>
    <row r="102" spans="1:4" ht="15.75">
      <c r="A102" s="7" t="s">
        <v>260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261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262</v>
      </c>
      <c r="B104" s="1" t="s">
        <v>108</v>
      </c>
      <c r="C104" s="1" t="s">
        <v>73</v>
      </c>
      <c r="D104" s="23">
        <f>E101/E2</f>
        <v>0.3908654500885197</v>
      </c>
    </row>
    <row r="105" spans="1:5" ht="31.5">
      <c r="A105" s="7" t="s">
        <v>263</v>
      </c>
      <c r="B105" s="1" t="s">
        <v>106</v>
      </c>
      <c r="C105" s="1" t="s">
        <v>67</v>
      </c>
      <c r="D105" s="1" t="s">
        <v>28</v>
      </c>
      <c r="E105" s="2">
        <v>3502.61</v>
      </c>
    </row>
    <row r="106" spans="1:4" ht="15.75">
      <c r="A106" s="7" t="s">
        <v>264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265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266</v>
      </c>
      <c r="B108" s="1" t="s">
        <v>108</v>
      </c>
      <c r="C108" s="1" t="s">
        <v>73</v>
      </c>
      <c r="D108" s="23">
        <f>E105/E2</f>
        <v>1.1924996595396977</v>
      </c>
    </row>
    <row r="109" spans="1:5" ht="31.5">
      <c r="A109" s="7" t="s">
        <v>267</v>
      </c>
      <c r="B109" s="1" t="s">
        <v>106</v>
      </c>
      <c r="C109" s="1" t="s">
        <v>67</v>
      </c>
      <c r="D109" s="15" t="s">
        <v>230</v>
      </c>
      <c r="E109" s="2">
        <v>1102.37</v>
      </c>
    </row>
    <row r="110" spans="1:4" ht="15.75">
      <c r="A110" s="7" t="s">
        <v>268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269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270</v>
      </c>
      <c r="B112" s="1" t="s">
        <v>108</v>
      </c>
      <c r="C112" s="1" t="s">
        <v>73</v>
      </c>
      <c r="D112" s="15">
        <f>E109/E2</f>
        <v>0.37531322347814244</v>
      </c>
    </row>
    <row r="113" spans="1:5" ht="31.5">
      <c r="A113" s="7" t="s">
        <v>271</v>
      </c>
      <c r="B113" s="1" t="s">
        <v>106</v>
      </c>
      <c r="C113" s="1" t="s">
        <v>67</v>
      </c>
      <c r="D113" s="1" t="s">
        <v>3</v>
      </c>
      <c r="E113" s="2">
        <v>1931.42</v>
      </c>
    </row>
    <row r="114" spans="1:4" ht="15.75">
      <c r="A114" s="7" t="s">
        <v>272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273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274</v>
      </c>
      <c r="B116" s="1" t="s">
        <v>108</v>
      </c>
      <c r="C116" s="1" t="s">
        <v>73</v>
      </c>
      <c r="D116" s="23">
        <f>E113/E2</f>
        <v>0.6575718371237914</v>
      </c>
    </row>
    <row r="117" spans="1:5" ht="31.5">
      <c r="A117" s="7" t="s">
        <v>275</v>
      </c>
      <c r="B117" s="1" t="s">
        <v>106</v>
      </c>
      <c r="C117" s="1" t="s">
        <v>67</v>
      </c>
      <c r="D117" s="1" t="s">
        <v>2</v>
      </c>
      <c r="E117" s="2">
        <v>31705.58</v>
      </c>
    </row>
    <row r="118" spans="1:4" ht="15.75">
      <c r="A118" s="7" t="s">
        <v>276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277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278</v>
      </c>
      <c r="B120" s="1" t="s">
        <v>108</v>
      </c>
      <c r="C120" s="1" t="s">
        <v>73</v>
      </c>
      <c r="D120" s="23">
        <f>E117/E2</f>
        <v>10.794491352308322</v>
      </c>
    </row>
    <row r="121" spans="1:5" ht="47.25">
      <c r="A121" s="7" t="s">
        <v>279</v>
      </c>
      <c r="B121" s="1" t="s">
        <v>106</v>
      </c>
      <c r="C121" s="1" t="s">
        <v>67</v>
      </c>
      <c r="D121" s="1" t="s">
        <v>32</v>
      </c>
      <c r="E121" s="2">
        <v>18064.4</v>
      </c>
    </row>
    <row r="122" spans="1:4" ht="15.75">
      <c r="A122" s="7" t="s">
        <v>280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281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282</v>
      </c>
      <c r="B124" s="1" t="s">
        <v>108</v>
      </c>
      <c r="C124" s="1" t="s">
        <v>73</v>
      </c>
      <c r="D124" s="23">
        <f>E121/E2</f>
        <v>6.150211085387444</v>
      </c>
    </row>
    <row r="125" spans="1:5" ht="31.5">
      <c r="A125" s="7" t="s">
        <v>283</v>
      </c>
      <c r="B125" s="1" t="s">
        <v>106</v>
      </c>
      <c r="C125" s="1" t="s">
        <v>67</v>
      </c>
      <c r="D125" s="1" t="s">
        <v>34</v>
      </c>
      <c r="E125" s="2">
        <v>10004.1</v>
      </c>
    </row>
    <row r="126" spans="1:4" ht="15.75">
      <c r="A126" s="7" t="s">
        <v>284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285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286</v>
      </c>
      <c r="B128" s="1" t="s">
        <v>108</v>
      </c>
      <c r="C128" s="1" t="s">
        <v>73</v>
      </c>
      <c r="D128" s="23">
        <f>E125/E2</f>
        <v>3.4059989105270327</v>
      </c>
    </row>
    <row r="129" spans="1:5" ht="31.5">
      <c r="A129" s="7" t="s">
        <v>287</v>
      </c>
      <c r="B129" s="1" t="s">
        <v>106</v>
      </c>
      <c r="C129" s="1" t="s">
        <v>67</v>
      </c>
      <c r="D129" s="1" t="s">
        <v>36</v>
      </c>
      <c r="E129" s="2">
        <v>2539.21</v>
      </c>
    </row>
    <row r="130" spans="1:4" ht="15.75">
      <c r="A130" s="7" t="s">
        <v>288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289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290</v>
      </c>
      <c r="B132" s="1" t="s">
        <v>108</v>
      </c>
      <c r="C132" s="1" t="s">
        <v>73</v>
      </c>
      <c r="D132" s="23">
        <f>E129/E2</f>
        <v>0.8645002042761815</v>
      </c>
    </row>
    <row r="133" spans="1:5" ht="31.5">
      <c r="A133" s="7" t="s">
        <v>291</v>
      </c>
      <c r="B133" s="1" t="s">
        <v>106</v>
      </c>
      <c r="C133" s="1" t="s">
        <v>67</v>
      </c>
      <c r="D133" s="1" t="s">
        <v>37</v>
      </c>
      <c r="E133" s="2">
        <v>1324.68</v>
      </c>
    </row>
    <row r="134" spans="1:4" ht="15.75">
      <c r="A134" s="7" t="s">
        <v>292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293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294</v>
      </c>
      <c r="B136" s="1" t="s">
        <v>108</v>
      </c>
      <c r="C136" s="1" t="s">
        <v>73</v>
      </c>
      <c r="D136" s="23">
        <f>E133/E2</f>
        <v>0.4510009532888466</v>
      </c>
    </row>
    <row r="137" spans="1:5" ht="31.5">
      <c r="A137" s="7" t="s">
        <v>295</v>
      </c>
      <c r="B137" s="1" t="s">
        <v>106</v>
      </c>
      <c r="C137" s="1" t="s">
        <v>67</v>
      </c>
      <c r="D137" s="1" t="s">
        <v>207</v>
      </c>
      <c r="E137" s="2">
        <v>1002.76</v>
      </c>
    </row>
    <row r="138" spans="1:4" ht="15.75">
      <c r="A138" s="7" t="s">
        <v>296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297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298</v>
      </c>
      <c r="B140" s="1" t="s">
        <v>108</v>
      </c>
      <c r="C140" s="1" t="s">
        <v>73</v>
      </c>
      <c r="D140" s="23">
        <f>E137/E2</f>
        <v>0.34139997276317585</v>
      </c>
    </row>
    <row r="141" spans="1:5" ht="31.5">
      <c r="A141" s="7" t="s">
        <v>299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300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301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302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303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304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305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306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307</v>
      </c>
      <c r="B149" s="1" t="s">
        <v>106</v>
      </c>
      <c r="C149" s="1" t="s">
        <v>67</v>
      </c>
      <c r="D149" s="23" t="s">
        <v>205</v>
      </c>
      <c r="E149" s="2">
        <v>0</v>
      </c>
    </row>
    <row r="150" spans="1:4" ht="15.75">
      <c r="A150" s="7" t="s">
        <v>308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309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310</v>
      </c>
      <c r="B152" s="1" t="s">
        <v>108</v>
      </c>
      <c r="C152" s="1" t="s">
        <v>73</v>
      </c>
      <c r="D152" s="23">
        <f>E149/E2</f>
        <v>0</v>
      </c>
    </row>
    <row r="153" spans="1:7" ht="31.5">
      <c r="A153" s="7" t="s">
        <v>311</v>
      </c>
      <c r="B153" s="1" t="s">
        <v>106</v>
      </c>
      <c r="C153" s="1" t="s">
        <v>67</v>
      </c>
      <c r="D153" s="1" t="s">
        <v>202</v>
      </c>
      <c r="E153" s="2">
        <v>1390.88</v>
      </c>
      <c r="F153" s="11"/>
      <c r="G153" s="12"/>
    </row>
    <row r="154" spans="1:6" ht="15.75">
      <c r="A154" s="7" t="s">
        <v>312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313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314</v>
      </c>
      <c r="B156" s="1" t="s">
        <v>108</v>
      </c>
      <c r="C156" s="1" t="s">
        <v>73</v>
      </c>
      <c r="D156" s="23">
        <f>E153/E2</f>
        <v>0.47353942530300974</v>
      </c>
    </row>
    <row r="157" spans="1:4" ht="47.25">
      <c r="A157" s="19" t="s">
        <v>315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316</v>
      </c>
      <c r="B158" s="1" t="s">
        <v>105</v>
      </c>
      <c r="C158" s="1" t="s">
        <v>73</v>
      </c>
      <c r="D158" s="8">
        <f>E159+E163+E167+E171+E175+E179+E183+E187+E191+E195</f>
        <v>67516.5380112</v>
      </c>
    </row>
    <row r="159" spans="1:7" ht="31.5">
      <c r="A159" s="7" t="s">
        <v>317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'[1]гук(2016)'!$AE$39*12*E2</f>
        <v>3022.8017568</v>
      </c>
    </row>
    <row r="160" spans="1:4" ht="15.75">
      <c r="A160" s="7" t="s">
        <v>318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319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320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321</v>
      </c>
      <c r="B163" s="1" t="s">
        <v>106</v>
      </c>
      <c r="C163" s="1" t="s">
        <v>67</v>
      </c>
      <c r="D163" s="1" t="s">
        <v>227</v>
      </c>
      <c r="E163" s="2">
        <f>('[2]гук(2016)'!$AE$38+'[2]гук(2016)'!$AE$42)*12*'[2]гук(2016)'!$AG$4+4056.42</f>
        <v>12268.2320112</v>
      </c>
      <c r="F163" s="18">
        <v>1</v>
      </c>
      <c r="G163" s="18">
        <f>'[1]гук(2016)'!$AE$38*12*E2</f>
        <v>4246.204300799999</v>
      </c>
    </row>
    <row r="164" spans="1:4" ht="15.75">
      <c r="A164" s="7" t="s">
        <v>322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323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324</v>
      </c>
      <c r="B166" s="1" t="s">
        <v>108</v>
      </c>
      <c r="C166" s="1" t="s">
        <v>73</v>
      </c>
      <c r="D166" s="23">
        <f>E163/F163</f>
        <v>12268.2320112</v>
      </c>
    </row>
    <row r="167" spans="1:5" ht="31.5">
      <c r="A167" s="7" t="s">
        <v>325</v>
      </c>
      <c r="B167" s="1" t="s">
        <v>106</v>
      </c>
      <c r="C167" s="1" t="s">
        <v>67</v>
      </c>
      <c r="D167" s="1" t="s">
        <v>41</v>
      </c>
      <c r="E167" s="2">
        <v>640.1</v>
      </c>
    </row>
    <row r="168" spans="1:4" ht="15.75">
      <c r="A168" s="7" t="s">
        <v>326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327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328</v>
      </c>
      <c r="B170" s="1" t="s">
        <v>108</v>
      </c>
      <c r="C170" s="1" t="s">
        <v>73</v>
      </c>
      <c r="D170" s="23">
        <f>E167/E2</f>
        <v>0.2179286395206319</v>
      </c>
    </row>
    <row r="171" spans="1:5" ht="31.5">
      <c r="A171" s="7" t="s">
        <v>329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330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331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332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333</v>
      </c>
      <c r="B175" s="1" t="s">
        <v>106</v>
      </c>
      <c r="C175" s="1" t="s">
        <v>67</v>
      </c>
      <c r="D175" s="1" t="s">
        <v>43</v>
      </c>
      <c r="E175" s="2">
        <v>8260.6</v>
      </c>
    </row>
    <row r="176" spans="1:4" ht="15.75">
      <c r="A176" s="7" t="s">
        <v>334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335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336</v>
      </c>
      <c r="B178" s="1" t="s">
        <v>108</v>
      </c>
      <c r="C178" s="1" t="s">
        <v>73</v>
      </c>
      <c r="D178" s="23">
        <f>E175/E2</f>
        <v>2.81240637341686</v>
      </c>
    </row>
    <row r="179" spans="1:5" ht="31.5">
      <c r="A179" s="7" t="s">
        <v>337</v>
      </c>
      <c r="B179" s="1" t="s">
        <v>106</v>
      </c>
      <c r="C179" s="1" t="s">
        <v>67</v>
      </c>
      <c r="D179" s="1" t="s">
        <v>195</v>
      </c>
      <c r="E179" s="2">
        <v>1023.55</v>
      </c>
    </row>
    <row r="180" spans="1:4" ht="15.75">
      <c r="A180" s="7" t="s">
        <v>338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339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340</v>
      </c>
      <c r="B182" s="1" t="s">
        <v>108</v>
      </c>
      <c r="C182" s="1" t="s">
        <v>73</v>
      </c>
      <c r="D182" s="23">
        <f>E179/E2</f>
        <v>0.3484781424485905</v>
      </c>
    </row>
    <row r="183" spans="1:5" ht="31.5">
      <c r="A183" s="7" t="s">
        <v>341</v>
      </c>
      <c r="B183" s="1" t="s">
        <v>106</v>
      </c>
      <c r="C183" s="1" t="s">
        <v>67</v>
      </c>
      <c r="D183" s="1" t="s">
        <v>44</v>
      </c>
      <c r="E183" s="2">
        <v>509.87</v>
      </c>
    </row>
    <row r="184" spans="1:4" ht="15.75">
      <c r="A184" s="7" t="s">
        <v>342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343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344</v>
      </c>
      <c r="B186" s="1" t="s">
        <v>108</v>
      </c>
      <c r="C186" s="1" t="s">
        <v>73</v>
      </c>
      <c r="D186" s="23">
        <f>E183/E2</f>
        <v>0.173590494348359</v>
      </c>
    </row>
    <row r="187" spans="1:6" ht="31.5">
      <c r="A187" s="7" t="s">
        <v>345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346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347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348</v>
      </c>
      <c r="B190" s="1" t="s">
        <v>108</v>
      </c>
      <c r="C190" s="1" t="s">
        <v>73</v>
      </c>
      <c r="D190" s="23">
        <f>E187/E2</f>
        <v>2.0697943619773933</v>
      </c>
    </row>
    <row r="191" spans="1:5" ht="31.5">
      <c r="A191" s="7" t="s">
        <v>349</v>
      </c>
      <c r="B191" s="1" t="s">
        <v>106</v>
      </c>
      <c r="C191" s="1" t="s">
        <v>67</v>
      </c>
      <c r="D191" s="1" t="s">
        <v>46</v>
      </c>
      <c r="E191" s="2">
        <v>33528.1</v>
      </c>
    </row>
    <row r="192" spans="1:4" ht="15.75">
      <c r="A192" s="7" t="s">
        <v>350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351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352</v>
      </c>
      <c r="B194" s="1" t="s">
        <v>108</v>
      </c>
      <c r="C194" s="1" t="s">
        <v>73</v>
      </c>
      <c r="D194" s="23">
        <f>E191/E2</f>
        <v>11.414987062508512</v>
      </c>
    </row>
    <row r="195" spans="1:5" ht="31.5">
      <c r="A195" s="7" t="s">
        <v>353</v>
      </c>
      <c r="B195" s="1" t="s">
        <v>106</v>
      </c>
      <c r="C195" s="1" t="s">
        <v>67</v>
      </c>
      <c r="D195" s="23" t="s">
        <v>225</v>
      </c>
      <c r="E195" s="2">
        <v>3058.26</v>
      </c>
    </row>
    <row r="196" spans="1:4" ht="15.75">
      <c r="A196" s="7" t="s">
        <v>354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355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356</v>
      </c>
      <c r="B198" s="1" t="s">
        <v>108</v>
      </c>
      <c r="C198" s="1" t="s">
        <v>73</v>
      </c>
      <c r="D198" s="23">
        <f>E195/E2</f>
        <v>1.0412161241999185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E201+E205+E209+E213+E217+E221+E225+E229+E233+E237+E241</f>
        <v>7739.91</v>
      </c>
      <c r="F200" s="13"/>
    </row>
    <row r="201" spans="1:6" ht="31.5">
      <c r="A201" s="7" t="s">
        <v>154</v>
      </c>
      <c r="B201" s="1" t="s">
        <v>106</v>
      </c>
      <c r="C201" s="1" t="s">
        <v>67</v>
      </c>
      <c r="D201" s="1" t="s">
        <v>236</v>
      </c>
      <c r="E201" s="2">
        <v>0</v>
      </c>
      <c r="F201" s="13"/>
    </row>
    <row r="202" spans="1:6" ht="18.75">
      <c r="A202" s="7" t="s">
        <v>155</v>
      </c>
      <c r="B202" s="1" t="s">
        <v>107</v>
      </c>
      <c r="C202" s="1" t="s">
        <v>67</v>
      </c>
      <c r="D202" s="1" t="s">
        <v>24</v>
      </c>
      <c r="F202" s="13"/>
    </row>
    <row r="203" spans="1:6" ht="18.75">
      <c r="A203" s="7" t="s">
        <v>156</v>
      </c>
      <c r="B203" s="1" t="s">
        <v>64</v>
      </c>
      <c r="C203" s="1" t="s">
        <v>67</v>
      </c>
      <c r="D203" s="1" t="s">
        <v>10</v>
      </c>
      <c r="F203" s="13"/>
    </row>
    <row r="204" spans="1:6" ht="18.75">
      <c r="A204" s="7" t="s">
        <v>157</v>
      </c>
      <c r="B204" s="1" t="s">
        <v>108</v>
      </c>
      <c r="C204" s="1" t="s">
        <v>73</v>
      </c>
      <c r="D204" s="24">
        <f>E201/E2</f>
        <v>0</v>
      </c>
      <c r="F204" s="13"/>
    </row>
    <row r="205" spans="1:5" ht="31.5">
      <c r="A205" s="7" t="s">
        <v>158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357</v>
      </c>
      <c r="B209" s="1" t="s">
        <v>106</v>
      </c>
      <c r="C209" s="1" t="s">
        <v>67</v>
      </c>
      <c r="D209" s="1" t="s">
        <v>50</v>
      </c>
      <c r="E209" s="2">
        <v>7739.91</v>
      </c>
    </row>
    <row r="210" spans="1:4" ht="15.75">
      <c r="A210" s="7" t="s">
        <v>358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359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360</v>
      </c>
      <c r="B212" s="1" t="s">
        <v>108</v>
      </c>
      <c r="C212" s="1" t="s">
        <v>73</v>
      </c>
      <c r="D212" s="23">
        <f>E209/E2</f>
        <v>2.6351320985973037</v>
      </c>
    </row>
    <row r="213" spans="1:5" ht="31.5">
      <c r="A213" s="7" t="s">
        <v>361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362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363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364</v>
      </c>
      <c r="B216" s="1" t="s">
        <v>108</v>
      </c>
      <c r="C216" s="1" t="s">
        <v>73</v>
      </c>
      <c r="D216" s="23">
        <f>E213/E2</f>
        <v>0</v>
      </c>
    </row>
    <row r="217" spans="1:6" ht="31.5">
      <c r="A217" s="7" t="s">
        <v>365</v>
      </c>
      <c r="B217" s="1" t="s">
        <v>106</v>
      </c>
      <c r="C217" s="1" t="s">
        <v>67</v>
      </c>
      <c r="D217" s="1" t="s">
        <v>163</v>
      </c>
      <c r="E217" s="2">
        <v>0</v>
      </c>
      <c r="F217" s="18" t="s">
        <v>229</v>
      </c>
    </row>
    <row r="218" spans="1:4" ht="15.75">
      <c r="A218" s="7" t="s">
        <v>366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367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368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369</v>
      </c>
      <c r="B221" s="1" t="s">
        <v>106</v>
      </c>
      <c r="C221" s="1" t="s">
        <v>67</v>
      </c>
      <c r="D221" s="1" t="s">
        <v>209</v>
      </c>
      <c r="E221" s="2">
        <v>0</v>
      </c>
      <c r="F221" s="18" t="s">
        <v>226</v>
      </c>
    </row>
    <row r="222" spans="1:4" ht="15.75">
      <c r="A222" s="7" t="s">
        <v>370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371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372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373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374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375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376</v>
      </c>
      <c r="B228" s="1" t="s">
        <v>108</v>
      </c>
      <c r="C228" s="1" t="s">
        <v>73</v>
      </c>
      <c r="D228" s="23">
        <f>E225/E2</f>
        <v>0</v>
      </c>
    </row>
    <row r="229" spans="1:5" ht="31.5">
      <c r="A229" s="7" t="s">
        <v>377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378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379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380</v>
      </c>
      <c r="B232" s="1" t="s">
        <v>108</v>
      </c>
      <c r="C232" s="1" t="s">
        <v>73</v>
      </c>
      <c r="D232" s="23">
        <f>E229/E2</f>
        <v>0</v>
      </c>
    </row>
    <row r="233" spans="1:6" ht="31.5">
      <c r="A233" s="7" t="s">
        <v>381</v>
      </c>
      <c r="B233" s="1" t="s">
        <v>106</v>
      </c>
      <c r="C233" s="1" t="s">
        <v>67</v>
      </c>
      <c r="D233" s="1" t="s">
        <v>51</v>
      </c>
      <c r="E233" s="2">
        <v>0</v>
      </c>
      <c r="F233" s="18" t="s">
        <v>231</v>
      </c>
    </row>
    <row r="234" spans="1:4" ht="15.75">
      <c r="A234" s="7" t="s">
        <v>382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383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384</v>
      </c>
      <c r="B236" s="1" t="s">
        <v>108</v>
      </c>
      <c r="C236" s="1" t="s">
        <v>73</v>
      </c>
      <c r="D236" s="23">
        <f>E233/E2</f>
        <v>0</v>
      </c>
    </row>
    <row r="237" spans="1:5" ht="31.5">
      <c r="A237" s="7" t="s">
        <v>385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386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387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388</v>
      </c>
      <c r="B240" s="1" t="s">
        <v>108</v>
      </c>
      <c r="C240" s="1" t="s">
        <v>73</v>
      </c>
      <c r="D240" s="23">
        <f>E237/E2</f>
        <v>0</v>
      </c>
    </row>
    <row r="241" spans="1:6" ht="31.5">
      <c r="A241" s="7" t="s">
        <v>389</v>
      </c>
      <c r="B241" s="1" t="s">
        <v>106</v>
      </c>
      <c r="C241" s="1" t="s">
        <v>67</v>
      </c>
      <c r="D241" s="1" t="s">
        <v>53</v>
      </c>
      <c r="E241" s="2">
        <v>0</v>
      </c>
      <c r="F241" s="18" t="s">
        <v>204</v>
      </c>
    </row>
    <row r="242" spans="1:4" ht="15.75">
      <c r="A242" s="7" t="s">
        <v>390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391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392</v>
      </c>
      <c r="B244" s="1" t="s">
        <v>108</v>
      </c>
      <c r="C244" s="1" t="s">
        <v>73</v>
      </c>
      <c r="D244" s="23">
        <f>E241/E2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SUM(D28,D34,D60,D66,D72,D78,D84,D90,D100,D158,D200)</f>
        <v>322720.77801119996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5">
        <v>2</v>
      </c>
    </row>
    <row r="248" spans="1:4" ht="15.75">
      <c r="A248" s="7" t="s">
        <v>168</v>
      </c>
      <c r="B248" s="1" t="s">
        <v>169</v>
      </c>
      <c r="C248" s="1" t="s">
        <v>167</v>
      </c>
      <c r="D248" s="25">
        <v>2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4">
        <v>-1246.86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27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95700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3" manualBreakCount="3">
    <brk id="64" max="3" man="1"/>
    <brk id="128" max="3" man="1"/>
    <brk id="1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2021-03-24T10:48:34Z</dcterms:modified>
  <cp:category/>
  <cp:version/>
  <cp:contentType/>
  <cp:contentStatus/>
</cp:coreProperties>
</file>