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<sst xmlns="http://schemas.openxmlformats.org/spreadsheetml/2006/main" count="934" uniqueCount="386">
  <si>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</si>
  <si>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</si>
  <si>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</si>
  <si>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</si>
  <si>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</si>
  <si>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</si>
  <si>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</si>
  <si>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</si>
  <si>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</si>
  <si>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</si>
  <si>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</si>
  <si>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</si>
  <si>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</si>
  <si>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</si>
  <si>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</si>
  <si>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</si>
  <si>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</si>
  <si>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</si>
  <si>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</si>
  <si>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</si>
  <si>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</si>
  <si>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</si>
  <si>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</si>
  <si>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</si>
  <si>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</si>
  <si>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</si>
  <si>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</si>
  <si>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</si>
  <si>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</si>
  <si>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</si>
  <si>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</si>
  <si>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</si>
  <si>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</si>
  <si>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</si>
  <si>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</si>
  <si>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</si>
  <si>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</si>
  <si>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</si>
  <si>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</si>
  <si>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</si>
  <si>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</si>
  <si>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</si>
  <si>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</si>
  <si>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</si>
  <si>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</si>
  <si>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</si>
  <si>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</si>
  <si>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</si>
  <si>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</si>
  <si>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</si>
  <si>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</si>
  <si>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</si>
  <si>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</si>
  <si>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</si>
  <si>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</si>
  <si>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</si>
  <si>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</si>
  <si>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</si>
  <si>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</si>
  <si>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</si>
  <si>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</si>
  <si>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</si>
  <si>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</si>
  <si>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</si>
  <si>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</si>
  <si>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</si>
  <si>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</si>
  <si>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</si>
  <si>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</si>
  <si>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</si>
  <si>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</si>
  <si>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</si>
  <si>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</si>
  <si>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</si>
  <si>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</si>
  <si>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</si>
  <si>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</si>
  <si>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</si>
  <si>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</si>
  <si>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</si>
  <si>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</si>
  <si>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</si>
  <si>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</si>
  <si>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</si>
  <si>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</si>
  <si>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</si>
  <si>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</si>
  <si>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</si>
  <si>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</si>
  <si>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</si>
  <si>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</si>
  <si>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</si>
  <si>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</si>
  <si>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</si>
  <si>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</si>
  <si>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</si>
  <si>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</si>
  <si>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</si>
  <si>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</si>
  <si>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</si>
  <si>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</si>
  <si>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</si>
  <si>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</si>
  <si>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</si>
  <si>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</si>
  <si>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</si>
  <si>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</si>
  <si>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</si>
  <si>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</si>
  <si>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</si>
  <si>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</si>
  <si>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</si>
  <si>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</si>
  <si>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</si>
  <si>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</si>
  <si>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</si>
  <si>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</si>
  <si>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</si>
  <si>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</si>
  <si>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</si>
  <si>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</si>
  <si>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</si>
  <si>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</si>
  <si>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</si>
  <si>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</si>
  <si>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</si>
  <si>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</si>
  <si>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</si>
  <si>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</si>
  <si>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</si>
  <si>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</si>
  <si>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</si>
  <si>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</si>
  <si>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</si>
  <si>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</si>
  <si>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</si>
  <si>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</si>
  <si>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</si>
  <si>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</si>
  <si>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</si>
  <si>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</si>
  <si>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</si>
  <si>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</si>
  <si>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</si>
  <si>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</si>
  <si>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</si>
  <si>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</si>
  <si>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</si>
  <si>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</si>
  <si>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</si>
  <si>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</si>
  <si>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</si>
  <si>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</si>
  <si>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</si>
  <si>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</si>
  <si>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</si>
  <si>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</si>
  <si>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</si>
  <si>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</si>
  <si>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</si>
  <si>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</si>
  <si>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</si>
  <si>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</si>
  <si>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</si>
  <si>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</si>
  <si>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</si>
  <si>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</si>
  <si>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</si>
  <si>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</si>
  <si>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</si>
  <si>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</si>
  <si>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</si>
  <si>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</si>
  <si>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</si>
  <si>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</si>
  <si>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</si>
  <si>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</si>
  <si>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</si>
  <si>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</si>
  <si>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</si>
  <si>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</si>
  <si>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</si>
  <si>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</si>
  <si>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</si>
  <si>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</si>
  <si>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</si>
  <si>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</si>
  <si>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</si>
  <si>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</si>
  <si>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</si>
  <si>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</si>
  <si>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</si>
  <si>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</si>
  <si>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</si>
  <si>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</si>
  <si>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</si>
  <si>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</si>
  <si>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</si>
  <si>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</si>
  <si>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</si>
  <si>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</si>
  <si>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</si>
  <si>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</si>
  <si>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</si>
  <si>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</si>
  <si>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</si>
  <si>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</si>
  <si>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</si>
  <si>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</si>
  <si>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</si>
  <si>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</si>
  <si>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</si>
  <si>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</si>
  <si>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</si>
  <si>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</si>
  <si>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</si>
  <si>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</si>
  <si>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</si>
  <si>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</si>
  <si>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</si>
  <si>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</si>
  <si>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</si>
  <si>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</si>
  <si>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</si>
  <si>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</si>
  <si>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</si>
  <si>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</si>
  <si>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</si>
  <si>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</si>
  <si>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Ремонт внутридомовых сетей водоснабжения</t>
  </si>
  <si>
    <t>Отчет об исполнении управляющей организацией ООО "ГУК "Привокзальная" договора управления за 2020 год    по дому №  1  ул. Шкатова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</si>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</sst>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64;&#1082;&#1072;&#1090;&#1086;&#1074;&#1072;,%20&#1076;.%20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U38">
            <v>0.09436</v>
          </cell>
        </row>
        <row r="39">
          <cell r="AU39">
            <v>0.067173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W4">
            <v>3750</v>
          </cell>
        </row>
        <row r="38">
          <cell r="AU38">
            <v>0.09436</v>
          </cell>
        </row>
        <row r="42">
          <cell r="AU42">
            <v>0.098764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W123">
            <v>212592.195</v>
          </cell>
        </row>
        <row r="124">
          <cell r="AW124">
            <v>213867.97272000005</v>
          </cell>
        </row>
        <row r="125">
          <cell r="AW125">
            <v>55143.00000000001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373.91</v>
          </cell>
        </row>
        <row r="24">
          <cell r="D24">
            <v>-13583.287399999972</v>
          </cell>
        </row>
        <row r="25">
          <cell r="D25">
            <v>74733.85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217" sqref="A217:A236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9.281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6" t="s">
        <v>230</v>
      </c>
      <c r="B2" s="26"/>
      <c r="C2" s="26"/>
      <c r="D2" s="26"/>
      <c r="E2" s="2">
        <v>3750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233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373.91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-13583.287399999972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74733.85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481603.16772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'[3]ГУК 2019'!$AW$124</f>
        <v>213867.97272000005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'[3]ГУК 2019'!$AW$123</f>
        <v>212592.195</v>
      </c>
    </row>
    <row r="15" spans="1:4" ht="15.75">
      <c r="A15" s="7" t="s">
        <v>96</v>
      </c>
      <c r="B15" s="17" t="s">
        <v>81</v>
      </c>
      <c r="C15" s="1" t="s">
        <v>73</v>
      </c>
      <c r="D15" s="20">
        <f>'[3]ГУК 2019'!$AW$125</f>
        <v>55143.00000000001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409328.60772</v>
      </c>
      <c r="E16" s="2">
        <v>363238.15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D12-D25+D246+D262</f>
        <v>409328.60772</v>
      </c>
    </row>
    <row r="18" spans="1:4" ht="31.5">
      <c r="A18" s="17" t="s">
        <v>84</v>
      </c>
      <c r="B18" s="17" t="s">
        <v>98</v>
      </c>
      <c r="C18" s="17" t="s">
        <v>73</v>
      </c>
      <c r="D18" s="17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7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7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7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5">
        <f>D16+D10+D9</f>
        <v>396119.23032000003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v>1773.38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D22-D241</f>
        <v>-22086.76568000001</v>
      </c>
    </row>
    <row r="25" spans="1:5" ht="15.75">
      <c r="A25" s="17" t="s">
        <v>93</v>
      </c>
      <c r="B25" s="17" t="s">
        <v>101</v>
      </c>
      <c r="C25" s="17" t="s">
        <v>73</v>
      </c>
      <c r="D25" s="15">
        <v>105667.57</v>
      </c>
      <c r="E25" s="2">
        <f>60681.69</f>
        <v>60681.69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29799.73</v>
      </c>
      <c r="E28" s="2">
        <v>29799.73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1">
        <f>E28/E2</f>
        <v>7.946594666666667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42740.73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2227.5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0">
        <f>E35/E2</f>
        <v>0.594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v>1161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0">
        <f>E39/E2</f>
        <v>0.3096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11977.03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3.193874666666667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26734.7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0">
        <f>E47/E2</f>
        <v>7.129253333333334</v>
      </c>
    </row>
    <row r="51" spans="1:5" ht="47.25">
      <c r="A51" s="7" t="s">
        <v>215</v>
      </c>
      <c r="B51" s="1" t="s">
        <v>106</v>
      </c>
      <c r="C51" s="1" t="s">
        <v>67</v>
      </c>
      <c r="D51" s="20" t="s">
        <v>200</v>
      </c>
      <c r="E51" s="2">
        <v>640.5</v>
      </c>
    </row>
    <row r="52" spans="1:4" ht="15.75">
      <c r="A52" s="7" t="s">
        <v>216</v>
      </c>
      <c r="B52" s="1" t="s">
        <v>107</v>
      </c>
      <c r="C52" s="1" t="s">
        <v>67</v>
      </c>
      <c r="D52" s="20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0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0">
        <f>E51/E2</f>
        <v>0.1708</v>
      </c>
    </row>
    <row r="55" spans="1:5" ht="31.5">
      <c r="A55" s="7" t="s">
        <v>219</v>
      </c>
      <c r="B55" s="1" t="s">
        <v>106</v>
      </c>
      <c r="C55" s="1" t="s">
        <v>67</v>
      </c>
      <c r="D55" s="20" t="s">
        <v>199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0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0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0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26264.17</v>
      </c>
      <c r="E60" s="2">
        <v>26264.17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1">
        <f>E60/E2</f>
        <v>7.003778666666666</v>
      </c>
    </row>
    <row r="65" spans="1:22" s="6" customFormat="1" ht="31.5" customHeight="1">
      <c r="A65" s="19" t="s">
        <v>234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25.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55143</v>
      </c>
      <c r="E72" s="2">
        <v>55143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1">
        <f>E72/E2</f>
        <v>14.7048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10660.9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10660.9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1">
        <f>E79/E2</f>
        <v>2.8429066666666665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8714.41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8714.41</v>
      </c>
      <c r="F84" s="18">
        <v>56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1">
        <f>E83/F84</f>
        <v>155.6144642857143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336.88</v>
      </c>
      <c r="F90" s="1">
        <v>431.9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223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1">
        <f>E91/F90</f>
        <v>0</v>
      </c>
      <c r="F94" s="1" t="s">
        <v>210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336.88</v>
      </c>
      <c r="F95" s="1">
        <f>F90</f>
        <v>431.9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1">
        <f>E95/F95</f>
        <v>0.7799953692984487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95296.34000000001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1385.16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1">
        <f>E101/E2</f>
        <v>0.36937600000000004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4471.88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1">
        <f>E105/E2</f>
        <v>1.1925013333333334</v>
      </c>
    </row>
    <row r="109" spans="1:5" ht="31.5">
      <c r="A109" s="7" t="s">
        <v>264</v>
      </c>
      <c r="B109" s="1" t="s">
        <v>106</v>
      </c>
      <c r="C109" s="1" t="s">
        <v>67</v>
      </c>
      <c r="D109" s="15" t="s">
        <v>228</v>
      </c>
      <c r="E109" s="2">
        <v>1143.32</v>
      </c>
    </row>
    <row r="110" spans="1:4" ht="15.75">
      <c r="A110" s="7" t="s">
        <v>265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15">
        <f>E109/E2</f>
        <v>0.30488533333333334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2465.89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1">
        <f>E113/E2</f>
        <v>0.6575706666666666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38551.83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1">
        <f>E117/E2</f>
        <v>10.280488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22258.71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1">
        <f>E121/E2</f>
        <v>5.935656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12772.5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1">
        <f>E125/E2</f>
        <v>3.406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3241.88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1">
        <f>E129/E2</f>
        <v>0.8645013333333333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1691.25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1">
        <f>E133/E2</f>
        <v>0.451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206</v>
      </c>
      <c r="E137" s="2">
        <v>1280.25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1">
        <f>E137/E2</f>
        <v>0.3414</v>
      </c>
    </row>
    <row r="141" spans="1:5" ht="31.5">
      <c r="A141" s="7" t="s">
        <v>296</v>
      </c>
      <c r="B141" s="1" t="s">
        <v>106</v>
      </c>
      <c r="C141" s="1" t="s">
        <v>67</v>
      </c>
      <c r="D141" s="21" t="s">
        <v>205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1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1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1" t="s">
        <v>207</v>
      </c>
      <c r="E145" s="2">
        <v>4164.72</v>
      </c>
    </row>
    <row r="146" spans="1:4" ht="15.75">
      <c r="A146" s="7" t="s">
        <v>301</v>
      </c>
      <c r="B146" s="1" t="s">
        <v>107</v>
      </c>
      <c r="C146" s="1" t="s">
        <v>67</v>
      </c>
      <c r="D146" s="21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1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1">
        <f>E145/E2</f>
        <v>1.110592</v>
      </c>
    </row>
    <row r="149" spans="1:5" ht="31.5">
      <c r="A149" s="7" t="s">
        <v>304</v>
      </c>
      <c r="B149" s="1" t="s">
        <v>106</v>
      </c>
      <c r="C149" s="1" t="s">
        <v>67</v>
      </c>
      <c r="D149" s="21" t="s">
        <v>204</v>
      </c>
      <c r="E149" s="2">
        <v>1868.95</v>
      </c>
    </row>
    <row r="150" spans="1:4" ht="15.75">
      <c r="A150" s="7" t="s">
        <v>305</v>
      </c>
      <c r="B150" s="1" t="s">
        <v>107</v>
      </c>
      <c r="C150" s="1" t="s">
        <v>67</v>
      </c>
      <c r="D150" s="21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1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1">
        <f>E149/E2</f>
        <v>0.4983866666666667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201</v>
      </c>
      <c r="E153" s="2">
        <v>0</v>
      </c>
      <c r="F153" s="11">
        <v>0</v>
      </c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310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311</v>
      </c>
      <c r="B156" s="1" t="s">
        <v>108</v>
      </c>
      <c r="C156" s="1" t="s">
        <v>73</v>
      </c>
      <c r="D156" s="21">
        <f>E153/E2</f>
        <v>0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101418.62599999999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2148.426+4634.72</f>
        <v>6783.146000000001</v>
      </c>
      <c r="F159" s="18">
        <v>1</v>
      </c>
      <c r="G159" s="18">
        <f>'[1]гук(2016)'!$AU$39*12*E2</f>
        <v>3022.785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1">
        <f>E159/F159</f>
        <v>6783.146000000001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226</v>
      </c>
      <c r="E163" s="2">
        <f>('[2]гук(2016)'!$AU$38+'[2]гук(2016)'!$AU$42)*12*'[2]гук(2016)'!$AW$4+210.87</f>
        <v>8901.45</v>
      </c>
      <c r="F163" s="18">
        <v>1</v>
      </c>
      <c r="G163" s="18">
        <f>'[1]гук(2016)'!$AU$38*12*E2</f>
        <v>4246.2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1">
        <f>E163/F163</f>
        <v>8901.45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13899.74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1">
        <f>E167/E2</f>
        <v>3.7065973333333333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1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f>6815+28363.48</f>
        <v>35178.479999999996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1">
        <f>E175/E2</f>
        <v>9.380927999999999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229</v>
      </c>
      <c r="E179" s="2">
        <v>3700.5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1">
        <f>E179/E2</f>
        <v>0.9868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v>432.33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1">
        <f>E183/E2</f>
        <v>0.115288</v>
      </c>
    </row>
    <row r="187" spans="1:6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202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1">
        <f>E187/E2</f>
        <v>1.6211733333333331</v>
      </c>
    </row>
    <row r="191" spans="1:5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v>11963.44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1">
        <f>E191/E2</f>
        <v>3.190250666666667</v>
      </c>
    </row>
    <row r="195" spans="1:5" ht="31.5">
      <c r="A195" s="7" t="s">
        <v>350</v>
      </c>
      <c r="B195" s="1" t="s">
        <v>106</v>
      </c>
      <c r="C195" s="1" t="s">
        <v>67</v>
      </c>
      <c r="D195" s="21" t="s">
        <v>224</v>
      </c>
      <c r="E195" s="2">
        <v>14480.14</v>
      </c>
    </row>
    <row r="196" spans="1:4" ht="15.75">
      <c r="A196" s="7" t="s">
        <v>351</v>
      </c>
      <c r="B196" s="1" t="s">
        <v>107</v>
      </c>
      <c r="C196" s="1" t="s">
        <v>67</v>
      </c>
      <c r="D196" s="21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1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1">
        <f>E195/E2</f>
        <v>3.8613706666666667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47831.21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v>6829.44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22">
        <f>E209/E2</f>
        <v>1.821184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362</v>
      </c>
      <c r="B217" s="1" t="s">
        <v>106</v>
      </c>
      <c r="C217" s="1" t="s">
        <v>67</v>
      </c>
      <c r="D217" s="1" t="s">
        <v>208</v>
      </c>
      <c r="E217" s="2">
        <v>3036.08</v>
      </c>
      <c r="F217" s="18" t="s">
        <v>225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1">
        <f>E217/E2</f>
        <v>0.8096213333333333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10898.59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1">
        <f>E221/E2</f>
        <v>2.9062906666666666</v>
      </c>
    </row>
    <row r="225" spans="1:5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1">
        <f>E225/E2</f>
        <v>0</v>
      </c>
    </row>
    <row r="229" spans="1:5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v>24473.4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1">
        <f>E229/E2</f>
        <v>6.5262400000000005</v>
      </c>
    </row>
    <row r="233" spans="1:5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v>2593.7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1">
        <f>E233/E2</f>
        <v>0.6916533333333332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203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195</v>
      </c>
    </row>
    <row r="240" spans="1:4" ht="15.75">
      <c r="A240" s="7" t="s">
        <v>385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418205.99600000004</v>
      </c>
    </row>
    <row r="242" spans="1:4" ht="15.75">
      <c r="A242" s="25" t="s">
        <v>164</v>
      </c>
      <c r="B242" s="25"/>
      <c r="C242" s="25"/>
      <c r="D242" s="25"/>
    </row>
    <row r="243" spans="1:4" ht="15.75">
      <c r="A243" s="7" t="s">
        <v>165</v>
      </c>
      <c r="B243" s="1" t="s">
        <v>166</v>
      </c>
      <c r="C243" s="1" t="s">
        <v>167</v>
      </c>
      <c r="D243" s="23">
        <v>0</v>
      </c>
    </row>
    <row r="244" spans="1:4" ht="15.75">
      <c r="A244" s="7" t="s">
        <v>168</v>
      </c>
      <c r="B244" s="1" t="s">
        <v>169</v>
      </c>
      <c r="C244" s="1" t="s">
        <v>167</v>
      </c>
      <c r="D244" s="23">
        <v>0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0">
        <v>-6706.99</v>
      </c>
    </row>
    <row r="247" spans="1:4" ht="15.75">
      <c r="A247" s="25" t="s">
        <v>174</v>
      </c>
      <c r="B247" s="25"/>
      <c r="C247" s="25"/>
      <c r="D247" s="25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182</v>
      </c>
      <c r="B254" s="25"/>
      <c r="C254" s="25"/>
      <c r="D254" s="25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5" t="s">
        <v>188</v>
      </c>
      <c r="B259" s="25"/>
      <c r="C259" s="25"/>
      <c r="D259" s="25"/>
    </row>
    <row r="260" spans="1:4" ht="15.75">
      <c r="A260" s="7" t="s">
        <v>189</v>
      </c>
      <c r="B260" s="1" t="s">
        <v>190</v>
      </c>
      <c r="C260" s="1" t="s">
        <v>167</v>
      </c>
      <c r="D260" s="1">
        <v>18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40100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2021-03-24T11:29:07Z</dcterms:modified>
  <cp:category/>
  <cp:version/>
  <cp:contentType/>
  <cp:contentStatus/>
</cp:coreProperties>
</file>