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70" i="1" l="1"/>
  <c r="D15" i="1" l="1"/>
  <c r="D14" i="1"/>
  <c r="D13" i="1"/>
  <c r="E111" i="1" l="1"/>
  <c r="E107" i="1"/>
  <c r="E89" i="1"/>
  <c r="D82" i="1"/>
  <c r="D23" i="1"/>
  <c r="D146" i="1" l="1"/>
  <c r="D72" i="1"/>
  <c r="D152" i="1" l="1"/>
  <c r="D17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23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<sst xmlns="http://schemas.openxmlformats.org/spreadsheetml/2006/main" count="928" uniqueCount="376">
  <si>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</si>
  <si>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</si>
  <si>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</si>
  <si>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</si>
  <si>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</si>
  <si>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</si>
  <si>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</si>
  <si>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</si>
  <si>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</si>
  <si>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</si>
  <si>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</si>
  <si>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</si>
  <si>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</si>
  <si>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</si>
  <si>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</si>
  <si>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</si>
  <si>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</si>
  <si>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</si>
  <si>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</si>
  <si>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</si>
  <si>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</si>
  <si>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</si>
  <si>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</si>
  <si>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</si>
  <si>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</si>
  <si>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</si>
  <si>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</si>
  <si>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</si>
  <si>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</si>
  <si>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</si>
  <si>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</si>
  <si>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</si>
  <si>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</si>
  <si>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</si>
  <si>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</si>
  <si>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</si>
  <si>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</si>
  <si>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</si>
  <si>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</si>
  <si>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</si>
  <si>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</si>
  <si>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</si>
  <si>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</si>
  <si>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</si>
  <si>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</si>
  <si>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</si>
  <si>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</si>
  <si>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</si>
  <si>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</si>
  <si>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</si>
  <si>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</si>
  <si>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</si>
  <si>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</si>
  <si>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</si>
  <si>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</si>
  <si>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</si>
  <si>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</si>
  <si>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</si>
  <si>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</si>
  <si>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</si>
  <si>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</si>
  <si>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</si>
  <si>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</si>
  <si>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</si>
  <si>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</si>
  <si>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</si>
  <si>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</si>
  <si>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</si>
  <si>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</si>
  <si>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</si>
  <si>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</si>
  <si>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</si>
  <si>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</si>
  <si>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</si>
  <si>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</si>
  <si>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</si>
  <si>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</si>
  <si>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</si>
  <si>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</si>
  <si>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</si>
  <si>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</si>
  <si>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</si>
  <si>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</si>
  <si>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</si>
  <si>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</si>
  <si>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</si>
  <si>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</si>
  <si>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</si>
  <si>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</si>
  <si>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</si>
  <si>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</si>
  <si>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</si>
  <si>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</si>
  <si>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</si>
  <si>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</si>
  <si>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</si>
  <si>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</si>
  <si>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</si>
  <si>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</si>
  <si>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</si>
  <si>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</si>
  <si>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</si>
  <si>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</si>
  <si>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</si>
  <si>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</si>
  <si>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</si>
  <si>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</si>
  <si>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</si>
  <si>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</si>
  <si>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</si>
  <si>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</si>
  <si>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</si>
  <si>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</si>
  <si>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</si>
  <si>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</si>
  <si>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</si>
  <si>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</si>
  <si>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</si>
  <si>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</si>
  <si>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</si>
  <si>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</si>
  <si>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</si>
  <si>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</si>
  <si>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</si>
  <si>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</si>
  <si>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</si>
  <si>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</si>
  <si>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</si>
  <si>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</si>
  <si>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</si>
  <si>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</si>
  <si>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</si>
  <si>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</si>
  <si>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</si>
  <si>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</si>
  <si>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</si>
  <si>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</si>
  <si>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</si>
  <si>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</si>
  <si>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</si>
  <si>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</si>
  <si>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</si>
  <si>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</si>
  <si>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</si>
  <si>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</si>
  <si>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</si>
  <si>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</si>
  <si>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</si>
  <si>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</si>
  <si>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</si>
  <si>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</si>
  <si>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</si>
  <si>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</si>
  <si>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</si>
  <si>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</si>
  <si>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</si>
  <si>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</si>
  <si>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</si>
  <si>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</si>
  <si>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</si>
  <si>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</si>
  <si>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</si>
  <si>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</si>
  <si>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</si>
  <si>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</si>
  <si>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</si>
  <si>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</si>
  <si>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</si>
  <si>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</si>
  <si>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</si>
  <si>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</si>
  <si>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</si>
  <si>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</si>
  <si>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</si>
  <si>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</si>
  <si>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</si>
  <si>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</si>
  <si>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</si>
  <si>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</si>
  <si>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</si>
  <si>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</si>
  <si>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</si>
  <si>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</si>
  <si>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</si>
  <si>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</si>
  <si>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</si>
  <si>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</si>
  <si>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</si>
  <si>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</si>
  <si>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</si>
  <si>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</si>
  <si>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</si>
  <si>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</si>
  <si>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</si>
  <si>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</si>
  <si>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</si>
  <si>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</si>
  <si>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</si>
  <si>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</si>
  <si>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</si>
  <si>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</si>
  <si>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</si>
  <si>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</si>
  <si>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</si>
  <si>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</si>
  <si>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</si>
  <si>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экономист</t>
  </si>
  <si>
    <t>Мехуборка (асфальт) в зимний период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</si>
  <si>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</si>
  <si>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</si>
  <si>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</si>
  <si>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</si>
  <si>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</si>
  <si>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</si>
  <si>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</si>
  <si>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</si>
  <si>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</si>
  <si>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</si>
  <si>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</si>
  <si>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</si>
  <si>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</si>
  <si>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</si>
  <si>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</si>
  <si>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</si>
  <si>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</si>
  <si>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</si>
  <si>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</si>
  <si>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</si>
  <si>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</si>
  <si>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</si>
  <si>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</si>
  <si>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</si>
  <si>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</si>
  <si>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</si>
  <si>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</si>
  <si>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</si>
  <si>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</si>
  <si>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</si>
  <si>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</si>
  <si>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</si>
  <si>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</si>
  <si>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</si>
  <si>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</si>
  <si>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</si>
  <si>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</si>
  <si>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</si>
  <si>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</si>
  <si>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</si>
  <si>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</si>
  <si>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</si>
  <si>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</si>
  <si>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</si>
  <si>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</si>
  <si>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</si>
  <si>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</si>
  <si>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</si>
  <si>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</si>
  <si>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</si>
  <si>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</si>
  <si>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</si>
  <si>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</si>
  <si>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</si>
  <si>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</si>
  <si>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</si>
  <si>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</si>
  <si>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</si>
  <si>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</si>
  <si>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</si>
  <si>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</si>
  <si>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</si>
  <si>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</si>
  <si>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</si>
  <si>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</si>
  <si>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</si>
  <si>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</si>
  <si>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</si>
  <si>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</si>
  <si>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</si>
  <si>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</si>
  <si>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</si>
  <si>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</si>
  <si>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</si>
  <si>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</si>
  <si>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</si>
  <si>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</si>
  <si>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</si>
  <si>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</si>
  <si>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</si>
  <si>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</si>
  <si>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</si>
  <si>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</si>
  <si>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</si>
  <si>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</si>
  <si>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</si>
  <si>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</si>
  <si>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</si>
  <si>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</si>
  <si>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</si>
  <si>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</si>
  <si>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</si>
  <si>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</si>
  <si>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</si>
  <si>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</si>
  <si>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</si>
  <si>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</si>
  <si>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</si>
  <si>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</si>
  <si>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</si>
  <si>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</si>
  <si>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</si>
  <si>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</si>
  <si>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</si>
  <si>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</si>
  <si>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</si>
  <si>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</si>
  <si>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</si>
  <si>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</si>
  <si>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</si>
  <si>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</si>
  <si>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</si>
  <si>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</si>
  <si>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</si>
  <si>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</si>
  <si>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</si>
  <si>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</si>
  <si>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</si>
  <si>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</si>
  <si>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</si>
  <si>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</si>
  <si>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</si>
  <si>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</si>
  <si>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</si>
  <si>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</si>
  <si>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</si>
  <si>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</si>
  <si>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</si>
  <si>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</si>
  <si>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</si>
  <si>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</si>
  <si>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</si>
  <si>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</si>
  <si>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</si>
  <si>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</si>
  <si>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</si>
  <si>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</si>
  <si>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</si>
  <si>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</si>
  <si>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</si>
  <si>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</si>
  <si>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</si>
  <si>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</si>
  <si>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</si>
  <si>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</si>
  <si>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</si>
  <si>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</si>
  <si>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</si>
  <si>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</si>
  <si>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</si>
  <si>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</si>
  <si>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</si>
  <si>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</si>
  <si>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</si>
  <si>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</si>
  <si>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</si>
  <si>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</si>
  <si>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</si>
  <si>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</si>
  <si>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</si>
  <si>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</si>
  <si>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</si>
  <si>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</si>
  <si>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</si>
  <si>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№43А             ул. Ленина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</si>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</sst>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1;&#1077;&#1085;&#1080;&#1085;&#1072;,%20&#1076;.43&#104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D123">
            <v>21989.787590399996</v>
          </cell>
        </row>
        <row r="124">
          <cell r="HD124">
            <v>24043.635462000006</v>
          </cell>
        </row>
        <row r="125">
          <cell r="HD125">
            <v>5671.6413599999996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47">
          <cell r="I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6">
          <cell r="GW1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0">
          <cell r="MY90">
            <v>28333.035913599993</v>
          </cell>
        </row>
        <row r="95">
          <cell r="MY95">
            <v>0</v>
          </cell>
        </row>
      </sheetData>
      <sheetData sheetId="1">
        <row r="84">
          <cell r="AQ84">
            <v>12040.450695</v>
          </cell>
        </row>
      </sheetData>
      <sheetData sheetId="2">
        <row r="90">
          <cell r="JU90">
            <v>35401.482533000002</v>
          </cell>
        </row>
        <row r="95">
          <cell r="JU95">
            <v>0</v>
          </cell>
        </row>
      </sheetData>
      <sheetData sheetId="3">
        <row r="84">
          <cell r="LM84">
            <v>2009.9982824000003</v>
          </cell>
        </row>
      </sheetData>
      <sheetData sheetId="4">
        <row r="84">
          <cell r="X84">
            <v>1050.8453339999999</v>
          </cell>
        </row>
      </sheetData>
      <sheetData sheetId="5">
        <row r="84">
          <cell r="BB84">
            <v>4633.2726089999996</v>
          </cell>
        </row>
      </sheetData>
      <sheetData sheetId="6">
        <row r="84">
          <cell r="UY84">
            <v>3026.0040603999992</v>
          </cell>
        </row>
      </sheetData>
      <sheetData sheetId="7"/>
      <sheetData sheetId="8">
        <row r="84">
          <cell r="M84">
            <v>13226.82634</v>
          </cell>
        </row>
      </sheetData>
      <sheetData sheetId="9">
        <row r="84">
          <cell r="M84">
            <v>1325.7893459999998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-55491.63304679998</v>
          </cell>
        </row>
        <row r="25">
          <cell r="D25">
            <v>1818.7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90" zoomScaleSheetLayoutView="100" workbookViewId="0"/>
  </sheetViews>
  <sheetFormatPr defaultRowHeight="15.75" x14ac:dyDescent="0.25"/>
  <cols>
    <col min="1" max="1" width="9.140625" style="18"/>
    <col min="2" max="2" width="62.42578125" style="23" customWidth="1"/>
    <col min="3" max="3" width="25.28515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20" width="9.140625" style="23" customWidth="1"/>
    <col min="21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6" t="s">
        <v>372</v>
      </c>
      <c r="B2" s="26"/>
      <c r="C2" s="26"/>
      <c r="D2" s="26"/>
      <c r="E2" s="23">
        <v>385.7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375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6">
        <f>[5]Лист1!$D$23</f>
        <v>0</v>
      </c>
      <c r="E9" s="23" t="s">
        <v>206</v>
      </c>
    </row>
    <row r="10" spans="1:22" x14ac:dyDescent="0.25">
      <c r="A10" s="6" t="s">
        <v>16</v>
      </c>
      <c r="B10" s="1" t="s">
        <v>17</v>
      </c>
      <c r="C10" s="1" t="s">
        <v>15</v>
      </c>
      <c r="D10" s="16">
        <f>[5]Лист1!$D$24</f>
        <v>-55491.63304679998</v>
      </c>
      <c r="E10" s="23" t="s">
        <v>206</v>
      </c>
    </row>
    <row r="11" spans="1:22" x14ac:dyDescent="0.25">
      <c r="A11" s="6" t="s">
        <v>18</v>
      </c>
      <c r="B11" s="1" t="s">
        <v>19</v>
      </c>
      <c r="C11" s="1" t="s">
        <v>15</v>
      </c>
      <c r="D11" s="16">
        <f>[5]Лист1!$D$25</f>
        <v>1818.7</v>
      </c>
      <c r="E11" s="23" t="s">
        <v>206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6">
        <f>D13+D14+D15</f>
        <v>51705.064412400003</v>
      </c>
      <c r="E12" s="23" t="s">
        <v>208</v>
      </c>
    </row>
    <row r="13" spans="1:22" x14ac:dyDescent="0.25">
      <c r="A13" s="6" t="s">
        <v>22</v>
      </c>
      <c r="B13" s="19" t="s">
        <v>23</v>
      </c>
      <c r="C13" s="1" t="s">
        <v>15</v>
      </c>
      <c r="D13" s="16">
        <f>'[1]ГУК 2019'!$HD$124</f>
        <v>24043.635462000006</v>
      </c>
      <c r="E13" s="23" t="s">
        <v>208</v>
      </c>
    </row>
    <row r="14" spans="1:22" x14ac:dyDescent="0.25">
      <c r="A14" s="6" t="s">
        <v>24</v>
      </c>
      <c r="B14" s="19" t="s">
        <v>25</v>
      </c>
      <c r="C14" s="1" t="s">
        <v>15</v>
      </c>
      <c r="D14" s="16">
        <f>'[1]ГУК 2019'!$HD$123</f>
        <v>21989.787590399996</v>
      </c>
      <c r="E14" s="23" t="s">
        <v>208</v>
      </c>
    </row>
    <row r="15" spans="1:22" x14ac:dyDescent="0.25">
      <c r="A15" s="6" t="s">
        <v>26</v>
      </c>
      <c r="B15" s="19" t="s">
        <v>27</v>
      </c>
      <c r="C15" s="1" t="s">
        <v>15</v>
      </c>
      <c r="D15" s="16">
        <f>'[1]ГУК 2019'!$HD$125</f>
        <v>5671.6413599999996</v>
      </c>
      <c r="E15" s="23" t="s">
        <v>208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39602.924412400003</v>
      </c>
      <c r="E16" s="23">
        <v>44840.62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39602.924412400003</v>
      </c>
      <c r="E17" s="23" t="s">
        <v>206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-15888.708634399976</v>
      </c>
      <c r="E22" s="23" t="s">
        <v>206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'[2]2018 непоср.'!$I$47</f>
        <v>0</v>
      </c>
      <c r="E23" s="23" t="s">
        <v>206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-58425.269595649974</v>
      </c>
      <c r="E24" s="23" t="s">
        <v>206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0</v>
      </c>
      <c r="E25" s="23" t="s">
        <v>206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7">
        <f>E28</f>
        <v>4257.4192762499997</v>
      </c>
      <c r="E28" s="14">
        <v>4257.4192762499997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7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6">
        <f>E35+E39+E43+E47+E51+E55</f>
        <v>265.47000000000003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20.83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17">
        <f>E35/E2</f>
        <v>5.4005703914959811E-2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59.71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17">
        <f>E39/E2</f>
        <v>0.15480943738656988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109.5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6">
        <f>E43/E2</f>
        <v>0.28389940368161787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42.18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17">
        <f>E47/E2</f>
        <v>0.10935960591133005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17" t="s">
        <v>93</v>
      </c>
      <c r="E51" s="23">
        <v>33.25</v>
      </c>
    </row>
    <row r="52" spans="1:22" x14ac:dyDescent="0.25">
      <c r="A52" s="6" t="s">
        <v>94</v>
      </c>
      <c r="B52" s="1" t="s">
        <v>58</v>
      </c>
      <c r="C52" s="1" t="s">
        <v>7</v>
      </c>
      <c r="D52" s="1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1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17">
        <f>E51/E2</f>
        <v>8.6206896551724144E-2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1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1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1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1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7">
        <f>E60</f>
        <v>3752.301735</v>
      </c>
      <c r="E60" s="14">
        <v>3752.301735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7">
        <f>E60/E2</f>
        <v>9.7285500000000003</v>
      </c>
    </row>
    <row r="65" spans="1:22" s="5" customFormat="1" ht="32.25" customHeight="1" x14ac:dyDescent="0.25">
      <c r="A65" s="22" t="s">
        <v>210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211</v>
      </c>
      <c r="B66" s="1" t="s">
        <v>53</v>
      </c>
      <c r="C66" s="1" t="s">
        <v>15</v>
      </c>
      <c r="D66" s="17">
        <f>E66</f>
        <v>5854.9259999999995</v>
      </c>
      <c r="E66" s="14">
        <v>5854.9259999999995</v>
      </c>
    </row>
    <row r="67" spans="1:22" ht="31.5" x14ac:dyDescent="0.25">
      <c r="A67" s="6" t="s">
        <v>212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213</v>
      </c>
      <c r="B68" s="1" t="s">
        <v>58</v>
      </c>
      <c r="C68" s="1" t="s">
        <v>7</v>
      </c>
      <c r="D68" s="1" t="s">
        <v>109</v>
      </c>
      <c r="E68" s="23" t="s">
        <v>206</v>
      </c>
    </row>
    <row r="69" spans="1:22" x14ac:dyDescent="0.25">
      <c r="A69" s="6" t="s">
        <v>214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215</v>
      </c>
      <c r="B70" s="1" t="s">
        <v>63</v>
      </c>
      <c r="C70" s="1" t="s">
        <v>15</v>
      </c>
      <c r="D70" s="7">
        <f>E66/E2</f>
        <v>15.18</v>
      </c>
    </row>
    <row r="71" spans="1:22" s="5" customFormat="1" ht="31.5" x14ac:dyDescent="0.25">
      <c r="A71" s="22" t="s">
        <v>216</v>
      </c>
      <c r="B71" s="3" t="s">
        <v>50</v>
      </c>
      <c r="C71" s="3" t="s">
        <v>7</v>
      </c>
      <c r="D71" s="3" t="s">
        <v>118</v>
      </c>
      <c r="E71" s="23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217</v>
      </c>
      <c r="B72" s="1" t="s">
        <v>53</v>
      </c>
      <c r="C72" s="1" t="s">
        <v>15</v>
      </c>
      <c r="D72" s="17">
        <f>E73</f>
        <v>2584.98</v>
      </c>
    </row>
    <row r="73" spans="1:22" ht="31.5" x14ac:dyDescent="0.25">
      <c r="A73" s="6" t="s">
        <v>218</v>
      </c>
      <c r="B73" s="1" t="s">
        <v>55</v>
      </c>
      <c r="C73" s="1" t="s">
        <v>7</v>
      </c>
      <c r="D73" s="1" t="s">
        <v>118</v>
      </c>
      <c r="E73" s="15">
        <v>2584.98</v>
      </c>
    </row>
    <row r="74" spans="1:22" x14ac:dyDescent="0.25">
      <c r="A74" s="6" t="s">
        <v>219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220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221</v>
      </c>
      <c r="B76" s="1" t="s">
        <v>63</v>
      </c>
      <c r="C76" s="1" t="s">
        <v>15</v>
      </c>
      <c r="D76" s="7">
        <f>D72/E2</f>
        <v>6.7020482240082968</v>
      </c>
    </row>
    <row r="77" spans="1:22" s="5" customFormat="1" ht="31.5" x14ac:dyDescent="0.25">
      <c r="A77" s="22" t="s">
        <v>222</v>
      </c>
      <c r="B77" s="3" t="s">
        <v>50</v>
      </c>
      <c r="C77" s="3" t="s">
        <v>7</v>
      </c>
      <c r="D77" s="3" t="s">
        <v>120</v>
      </c>
      <c r="E77" s="15">
        <v>258.60000000000002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223</v>
      </c>
      <c r="B78" s="1" t="s">
        <v>53</v>
      </c>
      <c r="C78" s="1" t="s">
        <v>15</v>
      </c>
      <c r="D78" s="1">
        <f>E77</f>
        <v>258.60000000000002</v>
      </c>
    </row>
    <row r="79" spans="1:22" ht="31.5" x14ac:dyDescent="0.25">
      <c r="A79" s="6" t="s">
        <v>224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225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226</v>
      </c>
      <c r="B81" s="1" t="s">
        <v>3</v>
      </c>
      <c r="C81" s="1" t="s">
        <v>7</v>
      </c>
      <c r="D81" s="1" t="s">
        <v>209</v>
      </c>
    </row>
    <row r="82" spans="1:22" x14ac:dyDescent="0.25">
      <c r="A82" s="6" t="s">
        <v>227</v>
      </c>
      <c r="B82" s="1" t="s">
        <v>63</v>
      </c>
      <c r="C82" s="1" t="s">
        <v>15</v>
      </c>
      <c r="D82" s="7">
        <f>E77/F77</f>
        <v>32.325000000000003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228</v>
      </c>
      <c r="B85" s="1" t="s">
        <v>55</v>
      </c>
      <c r="C85" s="1" t="s">
        <v>7</v>
      </c>
      <c r="D85" s="1" t="s">
        <v>125</v>
      </c>
      <c r="E85" s="23">
        <v>0</v>
      </c>
      <c r="F85" s="27"/>
    </row>
    <row r="86" spans="1:22" x14ac:dyDescent="0.25">
      <c r="A86" s="6" t="s">
        <v>229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230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231</v>
      </c>
      <c r="B88" s="1" t="s">
        <v>63</v>
      </c>
      <c r="C88" s="1" t="s">
        <v>15</v>
      </c>
      <c r="D88" s="7">
        <v>0</v>
      </c>
      <c r="F88" s="1" t="s">
        <v>124</v>
      </c>
    </row>
    <row r="89" spans="1:22" ht="31.5" x14ac:dyDescent="0.25">
      <c r="A89" s="6" t="s">
        <v>232</v>
      </c>
      <c r="B89" s="1" t="s">
        <v>55</v>
      </c>
      <c r="C89" s="1" t="s">
        <v>7</v>
      </c>
      <c r="D89" s="1" t="s">
        <v>127</v>
      </c>
      <c r="E89" s="14">
        <f>'[3]Выполненные работы 2018 г.'!$GW$146</f>
        <v>0</v>
      </c>
      <c r="F89" s="1">
        <f>F84</f>
        <v>0</v>
      </c>
    </row>
    <row r="90" spans="1:22" x14ac:dyDescent="0.25">
      <c r="A90" s="6" t="s">
        <v>233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234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235</v>
      </c>
      <c r="B92" s="1" t="s">
        <v>63</v>
      </c>
      <c r="C92" s="1" t="s">
        <v>15</v>
      </c>
      <c r="D92" s="7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236</v>
      </c>
      <c r="B94" s="1" t="s">
        <v>53</v>
      </c>
      <c r="C94" s="1" t="s">
        <v>15</v>
      </c>
      <c r="D94" s="17">
        <f>E95+E99+E103+E107+E111+E115+E119+E123+E127+E131+E135+E139+E147+E143</f>
        <v>1964.4239499999999</v>
      </c>
    </row>
    <row r="95" spans="1:22" ht="31.5" x14ac:dyDescent="0.25">
      <c r="A95" s="6" t="s">
        <v>237</v>
      </c>
      <c r="B95" s="1" t="s">
        <v>55</v>
      </c>
      <c r="C95" s="1" t="s">
        <v>7</v>
      </c>
      <c r="D95" s="1" t="s">
        <v>130</v>
      </c>
      <c r="E95" s="23">
        <v>2.44</v>
      </c>
    </row>
    <row r="96" spans="1:22" x14ac:dyDescent="0.25">
      <c r="A96" s="6" t="s">
        <v>238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239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240</v>
      </c>
      <c r="B98" s="1" t="s">
        <v>63</v>
      </c>
      <c r="C98" s="1" t="s">
        <v>15</v>
      </c>
      <c r="D98" s="7">
        <f>E95/E2</f>
        <v>6.3261602281565986E-3</v>
      </c>
    </row>
    <row r="99" spans="1:5" ht="31.5" x14ac:dyDescent="0.25">
      <c r="A99" s="6" t="s">
        <v>241</v>
      </c>
      <c r="B99" s="1" t="s">
        <v>55</v>
      </c>
      <c r="C99" s="1" t="s">
        <v>7</v>
      </c>
      <c r="D99" s="1" t="s">
        <v>131</v>
      </c>
      <c r="E99" s="14">
        <v>459.95</v>
      </c>
    </row>
    <row r="100" spans="1:5" x14ac:dyDescent="0.25">
      <c r="A100" s="6" t="s">
        <v>242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243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244</v>
      </c>
      <c r="B102" s="1" t="s">
        <v>63</v>
      </c>
      <c r="C102" s="1" t="s">
        <v>15</v>
      </c>
      <c r="D102" s="7">
        <f>E99/E2</f>
        <v>1.1925071298936998</v>
      </c>
    </row>
    <row r="103" spans="1:5" ht="31.5" x14ac:dyDescent="0.25">
      <c r="A103" s="6" t="s">
        <v>245</v>
      </c>
      <c r="B103" s="1" t="s">
        <v>55</v>
      </c>
      <c r="C103" s="1" t="s">
        <v>7</v>
      </c>
      <c r="D103" s="1" t="s">
        <v>133</v>
      </c>
      <c r="E103" s="14">
        <v>253.63</v>
      </c>
    </row>
    <row r="104" spans="1:5" x14ac:dyDescent="0.25">
      <c r="A104" s="6" t="s">
        <v>246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247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248</v>
      </c>
      <c r="B106" s="1" t="s">
        <v>63</v>
      </c>
      <c r="C106" s="1" t="s">
        <v>15</v>
      </c>
      <c r="D106" s="7">
        <f>E103/E2</f>
        <v>0.65758361420793365</v>
      </c>
    </row>
    <row r="107" spans="1:5" ht="31.5" x14ac:dyDescent="0.25">
      <c r="A107" s="6" t="s">
        <v>249</v>
      </c>
      <c r="B107" s="1" t="s">
        <v>55</v>
      </c>
      <c r="C107" s="1" t="s">
        <v>7</v>
      </c>
      <c r="D107" s="1" t="s">
        <v>135</v>
      </c>
      <c r="E107" s="15">
        <f>'[4]Уборка грунта'!$JU$95</f>
        <v>0</v>
      </c>
    </row>
    <row r="108" spans="1:5" x14ac:dyDescent="0.25">
      <c r="A108" s="6" t="s">
        <v>250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251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252</v>
      </c>
      <c r="B110" s="1" t="s">
        <v>63</v>
      </c>
      <c r="C110" s="1" t="s">
        <v>15</v>
      </c>
      <c r="D110" s="7">
        <f>E107/E2</f>
        <v>0</v>
      </c>
    </row>
    <row r="111" spans="1:5" ht="47.25" x14ac:dyDescent="0.25">
      <c r="A111" s="6" t="s">
        <v>253</v>
      </c>
      <c r="B111" s="1" t="s">
        <v>55</v>
      </c>
      <c r="C111" s="1" t="s">
        <v>7</v>
      </c>
      <c r="D111" s="1" t="s">
        <v>136</v>
      </c>
      <c r="E111" s="15">
        <f>'[4]Убор.двор.тер. очис нанос снег '!$MY$95</f>
        <v>0</v>
      </c>
    </row>
    <row r="112" spans="1:5" x14ac:dyDescent="0.25">
      <c r="A112" s="6" t="s">
        <v>254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255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256</v>
      </c>
      <c r="B114" s="1" t="s">
        <v>63</v>
      </c>
      <c r="C114" s="1" t="s">
        <v>15</v>
      </c>
      <c r="D114" s="7">
        <f>E111/E2</f>
        <v>0</v>
      </c>
    </row>
    <row r="115" spans="1:5" ht="31.5" x14ac:dyDescent="0.25">
      <c r="A115" s="6" t="s">
        <v>257</v>
      </c>
      <c r="B115" s="1" t="s">
        <v>55</v>
      </c>
      <c r="C115" s="1" t="s">
        <v>7</v>
      </c>
      <c r="D115" s="1" t="s">
        <v>138</v>
      </c>
      <c r="E115" s="23">
        <v>656.85</v>
      </c>
    </row>
    <row r="116" spans="1:5" x14ac:dyDescent="0.25">
      <c r="A116" s="6" t="s">
        <v>258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259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260</v>
      </c>
      <c r="B118" s="1" t="s">
        <v>63</v>
      </c>
      <c r="C118" s="1" t="s">
        <v>15</v>
      </c>
      <c r="D118" s="7">
        <f>E115/E2</f>
        <v>1.7030075187969926</v>
      </c>
    </row>
    <row r="119" spans="1:5" ht="31.5" x14ac:dyDescent="0.25">
      <c r="A119" s="6" t="s">
        <v>261</v>
      </c>
      <c r="B119" s="1" t="s">
        <v>55</v>
      </c>
      <c r="C119" s="1" t="s">
        <v>7</v>
      </c>
      <c r="D119" s="1" t="s">
        <v>139</v>
      </c>
      <c r="E119" s="14">
        <v>95.27</v>
      </c>
    </row>
    <row r="120" spans="1:5" x14ac:dyDescent="0.25">
      <c r="A120" s="6" t="s">
        <v>262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264</v>
      </c>
      <c r="B122" s="1" t="s">
        <v>63</v>
      </c>
      <c r="C122" s="1" t="s">
        <v>15</v>
      </c>
      <c r="D122" s="7">
        <f>E119/E2</f>
        <v>0.247005444646098</v>
      </c>
    </row>
    <row r="123" spans="1:5" ht="31.5" x14ac:dyDescent="0.25">
      <c r="A123" s="6" t="s">
        <v>265</v>
      </c>
      <c r="B123" s="1" t="s">
        <v>55</v>
      </c>
      <c r="C123" s="1" t="s">
        <v>7</v>
      </c>
      <c r="D123" s="1" t="s">
        <v>140</v>
      </c>
      <c r="E123" s="14">
        <v>69.58</v>
      </c>
    </row>
    <row r="124" spans="1:5" x14ac:dyDescent="0.25">
      <c r="A124" s="6" t="s">
        <v>266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268</v>
      </c>
      <c r="B126" s="1" t="s">
        <v>63</v>
      </c>
      <c r="C126" s="1" t="s">
        <v>15</v>
      </c>
      <c r="D126" s="7">
        <f>E123/E2</f>
        <v>0.18039927404718695</v>
      </c>
    </row>
    <row r="127" spans="1:5" ht="31.5" x14ac:dyDescent="0.25">
      <c r="A127" s="6" t="s">
        <v>269</v>
      </c>
      <c r="B127" s="1" t="s">
        <v>55</v>
      </c>
      <c r="C127" s="1" t="s">
        <v>7</v>
      </c>
      <c r="D127" s="1" t="s">
        <v>141</v>
      </c>
      <c r="E127" s="14">
        <v>263.36</v>
      </c>
    </row>
    <row r="128" spans="1:5" x14ac:dyDescent="0.25">
      <c r="A128" s="6" t="s">
        <v>270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271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272</v>
      </c>
      <c r="B130" s="1" t="s">
        <v>63</v>
      </c>
      <c r="C130" s="1" t="s">
        <v>15</v>
      </c>
      <c r="D130" s="7">
        <f>E127/E2</f>
        <v>0.68281047446201715</v>
      </c>
    </row>
    <row r="131" spans="1:6" ht="31.5" x14ac:dyDescent="0.25">
      <c r="A131" s="6" t="s">
        <v>273</v>
      </c>
      <c r="B131" s="1" t="s">
        <v>55</v>
      </c>
      <c r="C131" s="1" t="s">
        <v>7</v>
      </c>
      <c r="D131" s="7" t="s">
        <v>142</v>
      </c>
      <c r="E131" s="23">
        <v>0</v>
      </c>
    </row>
    <row r="132" spans="1:6" x14ac:dyDescent="0.25">
      <c r="A132" s="6" t="s">
        <v>274</v>
      </c>
      <c r="B132" s="1" t="s">
        <v>58</v>
      </c>
      <c r="C132" s="1" t="s">
        <v>7</v>
      </c>
      <c r="D132" s="7" t="s">
        <v>83</v>
      </c>
    </row>
    <row r="133" spans="1:6" x14ac:dyDescent="0.25">
      <c r="A133" s="6" t="s">
        <v>275</v>
      </c>
      <c r="B133" s="1" t="s">
        <v>3</v>
      </c>
      <c r="C133" s="1" t="s">
        <v>7</v>
      </c>
      <c r="D133" s="7" t="s">
        <v>61</v>
      </c>
    </row>
    <row r="134" spans="1:6" x14ac:dyDescent="0.25">
      <c r="A134" s="6" t="s">
        <v>276</v>
      </c>
      <c r="B134" s="1" t="s">
        <v>63</v>
      </c>
      <c r="C134" s="1" t="s">
        <v>15</v>
      </c>
      <c r="D134" s="7">
        <f>E131/E2</f>
        <v>0</v>
      </c>
    </row>
    <row r="135" spans="1:6" ht="31.5" x14ac:dyDescent="0.25">
      <c r="A135" s="6" t="s">
        <v>277</v>
      </c>
      <c r="B135" s="1" t="s">
        <v>55</v>
      </c>
      <c r="C135" s="1" t="s">
        <v>7</v>
      </c>
      <c r="D135" s="7" t="s">
        <v>143</v>
      </c>
      <c r="E135" s="23">
        <v>0</v>
      </c>
    </row>
    <row r="136" spans="1:6" x14ac:dyDescent="0.25">
      <c r="A136" s="6" t="s">
        <v>278</v>
      </c>
      <c r="B136" s="1" t="s">
        <v>58</v>
      </c>
      <c r="C136" s="1" t="s">
        <v>7</v>
      </c>
      <c r="D136" s="7" t="s">
        <v>112</v>
      </c>
    </row>
    <row r="137" spans="1:6" x14ac:dyDescent="0.25">
      <c r="A137" s="6" t="s">
        <v>279</v>
      </c>
      <c r="B137" s="1" t="s">
        <v>3</v>
      </c>
      <c r="C137" s="1" t="s">
        <v>7</v>
      </c>
      <c r="D137" s="7" t="s">
        <v>61</v>
      </c>
    </row>
    <row r="138" spans="1:6" x14ac:dyDescent="0.25">
      <c r="A138" s="6" t="s">
        <v>280</v>
      </c>
      <c r="B138" s="1" t="s">
        <v>63</v>
      </c>
      <c r="C138" s="1" t="s">
        <v>15</v>
      </c>
      <c r="D138" s="7">
        <f>E135/E2</f>
        <v>0</v>
      </c>
    </row>
    <row r="139" spans="1:6" ht="31.5" x14ac:dyDescent="0.25">
      <c r="A139" s="6" t="s">
        <v>281</v>
      </c>
      <c r="B139" s="1" t="s">
        <v>55</v>
      </c>
      <c r="C139" s="1" t="s">
        <v>7</v>
      </c>
      <c r="D139" s="7" t="s">
        <v>144</v>
      </c>
      <c r="E139" s="23">
        <v>0</v>
      </c>
    </row>
    <row r="140" spans="1:6" x14ac:dyDescent="0.25">
      <c r="A140" s="6" t="s">
        <v>282</v>
      </c>
      <c r="B140" s="1" t="s">
        <v>58</v>
      </c>
      <c r="C140" s="1" t="s">
        <v>7</v>
      </c>
      <c r="D140" s="7" t="s">
        <v>112</v>
      </c>
    </row>
    <row r="141" spans="1:6" x14ac:dyDescent="0.25">
      <c r="A141" s="6" t="s">
        <v>283</v>
      </c>
      <c r="B141" s="1" t="s">
        <v>3</v>
      </c>
      <c r="C141" s="1" t="s">
        <v>7</v>
      </c>
      <c r="D141" s="7" t="s">
        <v>61</v>
      </c>
    </row>
    <row r="142" spans="1:6" x14ac:dyDescent="0.25">
      <c r="A142" s="6" t="s">
        <v>284</v>
      </c>
      <c r="B142" s="1" t="s">
        <v>63</v>
      </c>
      <c r="C142" s="1" t="s">
        <v>15</v>
      </c>
      <c r="D142" s="7">
        <f>E139/E2</f>
        <v>0</v>
      </c>
    </row>
    <row r="143" spans="1:6" ht="31.5" x14ac:dyDescent="0.25">
      <c r="A143" s="6" t="s">
        <v>285</v>
      </c>
      <c r="B143" s="1" t="s">
        <v>55</v>
      </c>
      <c r="C143" s="1" t="s">
        <v>7</v>
      </c>
      <c r="D143" s="7" t="s">
        <v>207</v>
      </c>
      <c r="E143" s="23">
        <v>163.34394999999998</v>
      </c>
      <c r="F143" s="9"/>
    </row>
    <row r="144" spans="1:6" x14ac:dyDescent="0.25">
      <c r="A144" s="6" t="s">
        <v>286</v>
      </c>
      <c r="B144" s="1" t="s">
        <v>58</v>
      </c>
      <c r="C144" s="1" t="s">
        <v>7</v>
      </c>
      <c r="D144" s="7" t="s">
        <v>112</v>
      </c>
    </row>
    <row r="145" spans="1:7" x14ac:dyDescent="0.25">
      <c r="A145" s="6" t="s">
        <v>287</v>
      </c>
      <c r="B145" s="1" t="s">
        <v>3</v>
      </c>
      <c r="C145" s="1" t="s">
        <v>7</v>
      </c>
      <c r="D145" s="7" t="s">
        <v>61</v>
      </c>
    </row>
    <row r="146" spans="1:7" x14ac:dyDescent="0.25">
      <c r="A146" s="6" t="s">
        <v>288</v>
      </c>
      <c r="B146" s="1" t="s">
        <v>63</v>
      </c>
      <c r="C146" s="1" t="s">
        <v>15</v>
      </c>
      <c r="D146" s="7">
        <f>E143/E2</f>
        <v>0.42349999999999993</v>
      </c>
      <c r="F146" s="9"/>
    </row>
    <row r="147" spans="1:7" ht="31.5" x14ac:dyDescent="0.25">
      <c r="A147" s="6" t="s">
        <v>289</v>
      </c>
      <c r="B147" s="1" t="s">
        <v>55</v>
      </c>
      <c r="C147" s="1" t="s">
        <v>7</v>
      </c>
      <c r="D147" s="1" t="s">
        <v>145</v>
      </c>
      <c r="E147" s="23">
        <v>0</v>
      </c>
      <c r="F147" s="10"/>
      <c r="G147" s="11"/>
    </row>
    <row r="148" spans="1:7" x14ac:dyDescent="0.25">
      <c r="A148" s="6" t="s">
        <v>290</v>
      </c>
      <c r="B148" s="1" t="s">
        <v>58</v>
      </c>
      <c r="C148" s="1" t="s">
        <v>7</v>
      </c>
      <c r="D148" s="1" t="s">
        <v>112</v>
      </c>
      <c r="F148" s="9"/>
    </row>
    <row r="149" spans="1:7" x14ac:dyDescent="0.25">
      <c r="A149" s="6" t="s">
        <v>291</v>
      </c>
      <c r="B149" s="1" t="s">
        <v>3</v>
      </c>
      <c r="C149" s="1" t="s">
        <v>7</v>
      </c>
      <c r="D149" s="1" t="s">
        <v>61</v>
      </c>
      <c r="F149" s="9"/>
    </row>
    <row r="150" spans="1:7" x14ac:dyDescent="0.25">
      <c r="A150" s="6" t="s">
        <v>292</v>
      </c>
      <c r="B150" s="1" t="s">
        <v>63</v>
      </c>
      <c r="C150" s="1" t="s">
        <v>15</v>
      </c>
      <c r="D150" s="7"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146</v>
      </c>
    </row>
    <row r="152" spans="1:7" x14ac:dyDescent="0.25">
      <c r="A152" s="6" t="s">
        <v>293</v>
      </c>
      <c r="B152" s="1" t="s">
        <v>53</v>
      </c>
      <c r="C152" s="1" t="s">
        <v>15</v>
      </c>
      <c r="D152" s="1">
        <f>E153+E157+E161+E165+E169+E173+E177+E181+E185</f>
        <v>16282.73</v>
      </c>
    </row>
    <row r="153" spans="1:7" ht="31.5" x14ac:dyDescent="0.25">
      <c r="A153" s="6" t="s">
        <v>294</v>
      </c>
      <c r="B153" s="1" t="s">
        <v>55</v>
      </c>
      <c r="C153" s="1" t="s">
        <v>7</v>
      </c>
      <c r="D153" s="1" t="s">
        <v>147</v>
      </c>
      <c r="E153" s="23">
        <v>1211.48</v>
      </c>
    </row>
    <row r="154" spans="1:7" x14ac:dyDescent="0.25">
      <c r="A154" s="6" t="s">
        <v>295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296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297</v>
      </c>
      <c r="B156" s="1" t="s">
        <v>63</v>
      </c>
      <c r="C156" s="1" t="s">
        <v>15</v>
      </c>
      <c r="D156" s="7">
        <f>E153/E2</f>
        <v>3.1409904070521133</v>
      </c>
    </row>
    <row r="157" spans="1:7" ht="31.5" x14ac:dyDescent="0.25">
      <c r="A157" s="6" t="s">
        <v>298</v>
      </c>
      <c r="B157" s="1" t="s">
        <v>55</v>
      </c>
      <c r="C157" s="1" t="s">
        <v>7</v>
      </c>
      <c r="D157" s="1" t="s">
        <v>148</v>
      </c>
      <c r="E157" s="23">
        <v>0</v>
      </c>
    </row>
    <row r="158" spans="1:7" x14ac:dyDescent="0.25">
      <c r="A158" s="6" t="s">
        <v>299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300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301</v>
      </c>
      <c r="B160" s="1" t="s">
        <v>63</v>
      </c>
      <c r="C160" s="1" t="s">
        <v>15</v>
      </c>
      <c r="D160" s="7">
        <f>E157/E2</f>
        <v>0</v>
      </c>
    </row>
    <row r="161" spans="1:5" ht="31.5" x14ac:dyDescent="0.25">
      <c r="A161" s="6" t="s">
        <v>302</v>
      </c>
      <c r="B161" s="1" t="s">
        <v>55</v>
      </c>
      <c r="C161" s="1" t="s">
        <v>7</v>
      </c>
      <c r="D161" s="1" t="s">
        <v>149</v>
      </c>
      <c r="E161" s="23">
        <v>0</v>
      </c>
    </row>
    <row r="162" spans="1:5" x14ac:dyDescent="0.25">
      <c r="A162" s="6" t="s">
        <v>303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304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305</v>
      </c>
      <c r="B164" s="1" t="s">
        <v>63</v>
      </c>
      <c r="C164" s="1" t="s">
        <v>15</v>
      </c>
      <c r="D164" s="7">
        <f>E161/E2</f>
        <v>0</v>
      </c>
    </row>
    <row r="165" spans="1:5" ht="31.5" x14ac:dyDescent="0.25">
      <c r="A165" s="6" t="s">
        <v>306</v>
      </c>
      <c r="B165" s="1" t="s">
        <v>55</v>
      </c>
      <c r="C165" s="1" t="s">
        <v>7</v>
      </c>
      <c r="D165" s="1" t="s">
        <v>150</v>
      </c>
      <c r="E165" s="23">
        <v>955.5</v>
      </c>
    </row>
    <row r="166" spans="1:5" x14ac:dyDescent="0.25">
      <c r="A166" s="6" t="s">
        <v>307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308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309</v>
      </c>
      <c r="B168" s="1" t="s">
        <v>63</v>
      </c>
      <c r="C168" s="1" t="s">
        <v>15</v>
      </c>
      <c r="D168" s="7">
        <f>E165/E2</f>
        <v>2.4773139745916515</v>
      </c>
    </row>
    <row r="169" spans="1:5" ht="31.5" x14ac:dyDescent="0.25">
      <c r="A169" s="6" t="s">
        <v>310</v>
      </c>
      <c r="B169" s="1" t="s">
        <v>55</v>
      </c>
      <c r="C169" s="1" t="s">
        <v>7</v>
      </c>
      <c r="D169" s="1" t="s">
        <v>203</v>
      </c>
      <c r="E169" s="23">
        <v>2314.27</v>
      </c>
    </row>
    <row r="170" spans="1:5" x14ac:dyDescent="0.25">
      <c r="A170" s="6" t="s">
        <v>311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313</v>
      </c>
      <c r="B172" s="1" t="s">
        <v>63</v>
      </c>
      <c r="C172" s="1" t="s">
        <v>15</v>
      </c>
      <c r="D172" s="7">
        <f>E169/E2</f>
        <v>6.0001814882032667</v>
      </c>
    </row>
    <row r="173" spans="1:5" ht="31.5" x14ac:dyDescent="0.25">
      <c r="A173" s="6" t="s">
        <v>314</v>
      </c>
      <c r="B173" s="1" t="s">
        <v>55</v>
      </c>
      <c r="C173" s="1" t="s">
        <v>7</v>
      </c>
      <c r="D173" s="1" t="s">
        <v>151</v>
      </c>
      <c r="E173" s="23">
        <v>0</v>
      </c>
    </row>
    <row r="174" spans="1:5" x14ac:dyDescent="0.25">
      <c r="A174" s="6" t="s">
        <v>315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316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317</v>
      </c>
      <c r="B176" s="1" t="s">
        <v>63</v>
      </c>
      <c r="C176" s="1" t="s">
        <v>15</v>
      </c>
      <c r="D176" s="7">
        <f>E173/E2</f>
        <v>0</v>
      </c>
    </row>
    <row r="177" spans="1:6" ht="31.5" x14ac:dyDescent="0.25">
      <c r="A177" s="6" t="s">
        <v>318</v>
      </c>
      <c r="B177" s="1" t="s">
        <v>55</v>
      </c>
      <c r="C177" s="1" t="s">
        <v>7</v>
      </c>
      <c r="D177" s="1" t="s">
        <v>152</v>
      </c>
      <c r="E177" s="23">
        <v>0</v>
      </c>
      <c r="F177" s="23" t="s">
        <v>153</v>
      </c>
    </row>
    <row r="178" spans="1:6" x14ac:dyDescent="0.25">
      <c r="A178" s="6" t="s">
        <v>319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320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321</v>
      </c>
      <c r="B180" s="1" t="s">
        <v>63</v>
      </c>
      <c r="C180" s="1" t="s">
        <v>15</v>
      </c>
      <c r="D180" s="7">
        <f>E177/E2</f>
        <v>0</v>
      </c>
    </row>
    <row r="181" spans="1:6" ht="31.5" x14ac:dyDescent="0.25">
      <c r="A181" s="6" t="s">
        <v>322</v>
      </c>
      <c r="B181" s="1" t="s">
        <v>55</v>
      </c>
      <c r="C181" s="1" t="s">
        <v>7</v>
      </c>
      <c r="D181" s="1" t="s">
        <v>154</v>
      </c>
      <c r="E181" s="23">
        <v>11801.48</v>
      </c>
    </row>
    <row r="182" spans="1:6" x14ac:dyDescent="0.25">
      <c r="A182" s="6" t="s">
        <v>323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324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325</v>
      </c>
      <c r="B184" s="1" t="s">
        <v>63</v>
      </c>
      <c r="C184" s="1" t="s">
        <v>15</v>
      </c>
      <c r="D184" s="7">
        <f>E181/E2</f>
        <v>30.59756287269899</v>
      </c>
    </row>
    <row r="185" spans="1:6" ht="31.5" x14ac:dyDescent="0.25">
      <c r="A185" s="6" t="s">
        <v>326</v>
      </c>
      <c r="B185" s="1" t="s">
        <v>55</v>
      </c>
      <c r="C185" s="1" t="s">
        <v>7</v>
      </c>
      <c r="D185" s="7" t="s">
        <v>155</v>
      </c>
      <c r="E185" s="23">
        <v>0</v>
      </c>
    </row>
    <row r="186" spans="1:6" x14ac:dyDescent="0.25">
      <c r="A186" s="6" t="s">
        <v>327</v>
      </c>
      <c r="B186" s="1" t="s">
        <v>58</v>
      </c>
      <c r="C186" s="1" t="s">
        <v>7</v>
      </c>
      <c r="D186" s="7" t="s">
        <v>112</v>
      </c>
    </row>
    <row r="187" spans="1:6" x14ac:dyDescent="0.25">
      <c r="A187" s="6" t="s">
        <v>328</v>
      </c>
      <c r="B187" s="1" t="s">
        <v>3</v>
      </c>
      <c r="C187" s="1" t="s">
        <v>7</v>
      </c>
      <c r="D187" s="7" t="s">
        <v>61</v>
      </c>
    </row>
    <row r="188" spans="1:6" x14ac:dyDescent="0.25">
      <c r="A188" s="6" t="s">
        <v>329</v>
      </c>
      <c r="B188" s="1" t="s">
        <v>63</v>
      </c>
      <c r="C188" s="1" t="s">
        <v>15</v>
      </c>
      <c r="D188" s="7">
        <f>E185/E2</f>
        <v>0</v>
      </c>
    </row>
    <row r="189" spans="1:6" ht="47.25" x14ac:dyDescent="0.25">
      <c r="A189" s="22" t="s">
        <v>330</v>
      </c>
      <c r="B189" s="3" t="s">
        <v>50</v>
      </c>
      <c r="C189" s="3" t="s">
        <v>7</v>
      </c>
      <c r="D189" s="3" t="s">
        <v>156</v>
      </c>
    </row>
    <row r="190" spans="1:6" ht="18.75" x14ac:dyDescent="0.25">
      <c r="A190" s="6" t="s">
        <v>331</v>
      </c>
      <c r="B190" s="1" t="s">
        <v>53</v>
      </c>
      <c r="C190" s="1" t="s">
        <v>15</v>
      </c>
      <c r="D190" s="1">
        <f>E191+E195+E199+E203+E207+E211+E215+E219+E223+E227</f>
        <v>7315.71</v>
      </c>
      <c r="F190" s="12"/>
    </row>
    <row r="191" spans="1:6" ht="31.5" x14ac:dyDescent="0.25">
      <c r="A191" s="6" t="s">
        <v>332</v>
      </c>
      <c r="B191" s="1" t="s">
        <v>55</v>
      </c>
      <c r="C191" s="1" t="s">
        <v>7</v>
      </c>
      <c r="D191" s="1" t="s">
        <v>157</v>
      </c>
      <c r="E191" s="23">
        <v>0</v>
      </c>
    </row>
    <row r="192" spans="1:6" x14ac:dyDescent="0.25">
      <c r="A192" s="6" t="s">
        <v>333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334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335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336</v>
      </c>
      <c r="B195" s="1" t="s">
        <v>55</v>
      </c>
      <c r="C195" s="1" t="s">
        <v>7</v>
      </c>
      <c r="D195" s="1" t="s">
        <v>158</v>
      </c>
      <c r="E195" s="23">
        <v>0</v>
      </c>
    </row>
    <row r="196" spans="1:5" x14ac:dyDescent="0.25">
      <c r="A196" s="6" t="s">
        <v>337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338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339</v>
      </c>
      <c r="B198" s="1" t="s">
        <v>63</v>
      </c>
      <c r="C198" s="1" t="s">
        <v>15</v>
      </c>
      <c r="D198" s="7">
        <f>E195/E2</f>
        <v>0</v>
      </c>
    </row>
    <row r="199" spans="1:5" ht="31.5" x14ac:dyDescent="0.25">
      <c r="A199" s="6" t="s">
        <v>340</v>
      </c>
      <c r="B199" s="1" t="s">
        <v>55</v>
      </c>
      <c r="C199" s="1" t="s">
        <v>7</v>
      </c>
      <c r="D199" s="1" t="s">
        <v>159</v>
      </c>
      <c r="E199" s="23">
        <v>0</v>
      </c>
    </row>
    <row r="200" spans="1:5" x14ac:dyDescent="0.25">
      <c r="A200" s="6" t="s">
        <v>341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342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343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344</v>
      </c>
      <c r="B203" s="1" t="s">
        <v>55</v>
      </c>
      <c r="C203" s="1" t="s">
        <v>7</v>
      </c>
      <c r="D203" s="1" t="s">
        <v>160</v>
      </c>
      <c r="E203" s="23">
        <v>0</v>
      </c>
    </row>
    <row r="204" spans="1:5" x14ac:dyDescent="0.25">
      <c r="A204" s="6" t="s">
        <v>345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346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347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348</v>
      </c>
      <c r="B207" s="1" t="s">
        <v>55</v>
      </c>
      <c r="C207" s="1" t="s">
        <v>7</v>
      </c>
      <c r="D207" s="1" t="s">
        <v>161</v>
      </c>
      <c r="E207" s="23">
        <v>7315.71</v>
      </c>
    </row>
    <row r="208" spans="1:5" x14ac:dyDescent="0.25">
      <c r="A208" s="6" t="s">
        <v>349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350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351</v>
      </c>
      <c r="B210" s="1" t="s">
        <v>63</v>
      </c>
      <c r="C210" s="1" t="s">
        <v>15</v>
      </c>
      <c r="D210" s="7">
        <f>E207/E2</f>
        <v>18.967358050298159</v>
      </c>
    </row>
    <row r="211" spans="1:5" ht="31.5" x14ac:dyDescent="0.25">
      <c r="A211" s="6" t="s">
        <v>352</v>
      </c>
      <c r="B211" s="1" t="s">
        <v>55</v>
      </c>
      <c r="C211" s="1" t="s">
        <v>7</v>
      </c>
      <c r="D211" s="1" t="s">
        <v>162</v>
      </c>
      <c r="E211" s="23">
        <v>0</v>
      </c>
    </row>
    <row r="212" spans="1:5" x14ac:dyDescent="0.25">
      <c r="A212" s="6" t="s">
        <v>353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354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355</v>
      </c>
      <c r="B214" s="1" t="s">
        <v>63</v>
      </c>
      <c r="C214" s="1" t="s">
        <v>15</v>
      </c>
      <c r="D214" s="7">
        <f>E211/E2</f>
        <v>0</v>
      </c>
    </row>
    <row r="215" spans="1:5" ht="31.5" x14ac:dyDescent="0.25">
      <c r="A215" s="6" t="s">
        <v>356</v>
      </c>
      <c r="B215" s="1" t="s">
        <v>55</v>
      </c>
      <c r="C215" s="1" t="s">
        <v>7</v>
      </c>
      <c r="D215" s="1" t="s">
        <v>163</v>
      </c>
      <c r="E215" s="23">
        <v>0</v>
      </c>
    </row>
    <row r="216" spans="1:5" x14ac:dyDescent="0.25">
      <c r="A216" s="6" t="s">
        <v>357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358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359</v>
      </c>
      <c r="B218" s="1" t="s">
        <v>63</v>
      </c>
      <c r="C218" s="1" t="s">
        <v>15</v>
      </c>
      <c r="D218" s="7">
        <f>E215/E2</f>
        <v>0</v>
      </c>
    </row>
    <row r="219" spans="1:5" ht="31.5" x14ac:dyDescent="0.25">
      <c r="A219" s="6" t="s">
        <v>360</v>
      </c>
      <c r="B219" s="1" t="s">
        <v>55</v>
      </c>
      <c r="C219" s="1" t="s">
        <v>7</v>
      </c>
      <c r="D219" s="1" t="s">
        <v>164</v>
      </c>
      <c r="E219" s="23">
        <v>0</v>
      </c>
    </row>
    <row r="220" spans="1:5" x14ac:dyDescent="0.25">
      <c r="A220" s="6" t="s">
        <v>361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363</v>
      </c>
      <c r="B222" s="1" t="s">
        <v>63</v>
      </c>
      <c r="C222" s="1" t="s">
        <v>15</v>
      </c>
      <c r="D222" s="7">
        <f>E219/E2</f>
        <v>0</v>
      </c>
    </row>
    <row r="223" spans="1:5" ht="31.5" x14ac:dyDescent="0.25">
      <c r="A223" s="6" t="s">
        <v>364</v>
      </c>
      <c r="B223" s="1" t="s">
        <v>55</v>
      </c>
      <c r="C223" s="1" t="s">
        <v>7</v>
      </c>
      <c r="D223" s="1" t="s">
        <v>165</v>
      </c>
      <c r="E223" s="23">
        <v>0</v>
      </c>
    </row>
    <row r="224" spans="1:5" x14ac:dyDescent="0.25">
      <c r="A224" s="6" t="s">
        <v>365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366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367</v>
      </c>
      <c r="B226" s="1" t="s">
        <v>63</v>
      </c>
      <c r="C226" s="1" t="s">
        <v>15</v>
      </c>
      <c r="D226" s="7">
        <f>E223/E2</f>
        <v>0</v>
      </c>
    </row>
    <row r="227" spans="1:6" ht="31.5" x14ac:dyDescent="0.25">
      <c r="A227" s="6" t="s">
        <v>368</v>
      </c>
      <c r="B227" s="1" t="s">
        <v>55</v>
      </c>
      <c r="C227" s="1" t="s">
        <v>7</v>
      </c>
      <c r="D227" s="1" t="s">
        <v>166</v>
      </c>
      <c r="E227" s="23">
        <v>0</v>
      </c>
      <c r="F227" s="23" t="s">
        <v>167</v>
      </c>
    </row>
    <row r="228" spans="1:6" x14ac:dyDescent="0.25">
      <c r="A228" s="6" t="s">
        <v>369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370</v>
      </c>
      <c r="B229" s="1" t="s">
        <v>3</v>
      </c>
      <c r="C229" s="1" t="s">
        <v>7</v>
      </c>
      <c r="D229" s="1" t="s">
        <v>168</v>
      </c>
    </row>
    <row r="230" spans="1:6" x14ac:dyDescent="0.25">
      <c r="A230" s="6" t="s">
        <v>371</v>
      </c>
      <c r="B230" s="1" t="s">
        <v>63</v>
      </c>
      <c r="C230" s="1" t="s">
        <v>15</v>
      </c>
      <c r="D230" s="7">
        <f>E227/E2</f>
        <v>0</v>
      </c>
    </row>
    <row r="231" spans="1:6" x14ac:dyDescent="0.25">
      <c r="A231" s="6"/>
      <c r="B231" s="3" t="s">
        <v>169</v>
      </c>
      <c r="C231" s="1" t="s">
        <v>15</v>
      </c>
      <c r="D231" s="13">
        <f>SUM(D28,D34,D60,D66,D72,D78,D84,D94,D152,D190)</f>
        <v>42536.560961249997</v>
      </c>
    </row>
    <row r="232" spans="1:6" x14ac:dyDescent="0.25">
      <c r="A232" s="25" t="s">
        <v>170</v>
      </c>
      <c r="B232" s="25"/>
      <c r="C232" s="25"/>
      <c r="D232" s="25"/>
    </row>
    <row r="233" spans="1:6" x14ac:dyDescent="0.25">
      <c r="A233" s="6" t="s">
        <v>171</v>
      </c>
      <c r="B233" s="1" t="s">
        <v>172</v>
      </c>
      <c r="C233" s="1" t="s">
        <v>173</v>
      </c>
      <c r="D233" s="1">
        <v>5</v>
      </c>
      <c r="E233" s="23" t="s">
        <v>206</v>
      </c>
    </row>
    <row r="234" spans="1:6" x14ac:dyDescent="0.25">
      <c r="A234" s="6" t="s">
        <v>174</v>
      </c>
      <c r="B234" s="1" t="s">
        <v>175</v>
      </c>
      <c r="C234" s="1" t="s">
        <v>173</v>
      </c>
      <c r="D234" s="1">
        <v>3</v>
      </c>
      <c r="E234" s="23" t="s">
        <v>206</v>
      </c>
    </row>
    <row r="235" spans="1:6" x14ac:dyDescent="0.25">
      <c r="A235" s="6" t="s">
        <v>176</v>
      </c>
      <c r="B235" s="1" t="s">
        <v>177</v>
      </c>
      <c r="C235" s="1" t="s">
        <v>173</v>
      </c>
      <c r="D235" s="1">
        <v>2</v>
      </c>
      <c r="E235" s="23" t="s">
        <v>206</v>
      </c>
    </row>
    <row r="236" spans="1:6" x14ac:dyDescent="0.25">
      <c r="A236" s="6" t="s">
        <v>178</v>
      </c>
      <c r="B236" s="1" t="s">
        <v>179</v>
      </c>
      <c r="C236" s="1" t="s">
        <v>15</v>
      </c>
      <c r="D236" s="1">
        <v>-12102.14</v>
      </c>
      <c r="E236" s="23" t="s">
        <v>206</v>
      </c>
    </row>
    <row r="237" spans="1:6" x14ac:dyDescent="0.25">
      <c r="A237" s="25" t="s">
        <v>180</v>
      </c>
      <c r="B237" s="25"/>
      <c r="C237" s="25"/>
      <c r="D237" s="25"/>
    </row>
    <row r="238" spans="1:6" ht="31.5" x14ac:dyDescent="0.25">
      <c r="A238" s="6" t="s">
        <v>181</v>
      </c>
      <c r="B238" s="1" t="s">
        <v>14</v>
      </c>
      <c r="C238" s="1" t="s">
        <v>15</v>
      </c>
      <c r="D238" s="1">
        <v>0</v>
      </c>
      <c r="E238" s="23" t="s">
        <v>182</v>
      </c>
    </row>
    <row r="239" spans="1:6" ht="31.5" x14ac:dyDescent="0.25">
      <c r="A239" s="6" t="s">
        <v>183</v>
      </c>
      <c r="B239" s="1" t="s">
        <v>17</v>
      </c>
      <c r="C239" s="1" t="s">
        <v>15</v>
      </c>
      <c r="D239" s="1">
        <v>0</v>
      </c>
      <c r="E239" s="23" t="s">
        <v>182</v>
      </c>
    </row>
    <row r="240" spans="1:6" ht="31.5" x14ac:dyDescent="0.25">
      <c r="A240" s="6" t="s">
        <v>184</v>
      </c>
      <c r="B240" s="1" t="s">
        <v>19</v>
      </c>
      <c r="C240" s="1" t="s">
        <v>15</v>
      </c>
      <c r="D240" s="1">
        <v>0</v>
      </c>
      <c r="E240" s="23" t="s">
        <v>182</v>
      </c>
    </row>
    <row r="241" spans="1:5" ht="31.5" x14ac:dyDescent="0.25">
      <c r="A241" s="6" t="s">
        <v>185</v>
      </c>
      <c r="B241" s="1" t="s">
        <v>43</v>
      </c>
      <c r="C241" s="1" t="s">
        <v>15</v>
      </c>
      <c r="D241" s="1">
        <v>0</v>
      </c>
      <c r="E241" s="23" t="s">
        <v>182</v>
      </c>
    </row>
    <row r="242" spans="1:5" ht="31.5" x14ac:dyDescent="0.25">
      <c r="A242" s="6" t="s">
        <v>186</v>
      </c>
      <c r="B242" s="1" t="s">
        <v>187</v>
      </c>
      <c r="C242" s="1" t="s">
        <v>15</v>
      </c>
      <c r="D242" s="1">
        <v>0</v>
      </c>
      <c r="E242" s="23" t="s">
        <v>182</v>
      </c>
    </row>
    <row r="243" spans="1:5" ht="31.5" x14ac:dyDescent="0.25">
      <c r="A243" s="6" t="s">
        <v>188</v>
      </c>
      <c r="B243" s="1" t="s">
        <v>47</v>
      </c>
      <c r="C243" s="1" t="s">
        <v>15</v>
      </c>
      <c r="D243" s="1">
        <v>0</v>
      </c>
      <c r="E243" s="23" t="s">
        <v>182</v>
      </c>
    </row>
    <row r="244" spans="1:5" x14ac:dyDescent="0.25">
      <c r="A244" s="25" t="s">
        <v>189</v>
      </c>
      <c r="B244" s="25"/>
      <c r="C244" s="25"/>
      <c r="D244" s="25"/>
      <c r="E244" s="9"/>
    </row>
    <row r="245" spans="1:5" ht="31.5" x14ac:dyDescent="0.25">
      <c r="A245" s="6" t="s">
        <v>190</v>
      </c>
      <c r="B245" s="1" t="s">
        <v>172</v>
      </c>
      <c r="C245" s="1" t="s">
        <v>173</v>
      </c>
      <c r="D245" s="1">
        <v>0</v>
      </c>
      <c r="E245" s="23" t="s">
        <v>182</v>
      </c>
    </row>
    <row r="246" spans="1:5" ht="31.5" x14ac:dyDescent="0.25">
      <c r="A246" s="6" t="s">
        <v>191</v>
      </c>
      <c r="B246" s="1" t="s">
        <v>175</v>
      </c>
      <c r="C246" s="1" t="s">
        <v>173</v>
      </c>
      <c r="D246" s="1">
        <v>0</v>
      </c>
      <c r="E246" s="23" t="s">
        <v>182</v>
      </c>
    </row>
    <row r="247" spans="1:5" ht="31.5" x14ac:dyDescent="0.25">
      <c r="A247" s="6" t="s">
        <v>192</v>
      </c>
      <c r="B247" s="1" t="s">
        <v>193</v>
      </c>
      <c r="C247" s="1" t="s">
        <v>173</v>
      </c>
      <c r="D247" s="1">
        <v>0</v>
      </c>
      <c r="E247" s="23" t="s">
        <v>182</v>
      </c>
    </row>
    <row r="248" spans="1:5" ht="31.5" x14ac:dyDescent="0.25">
      <c r="A248" s="6" t="s">
        <v>194</v>
      </c>
      <c r="B248" s="1" t="s">
        <v>179</v>
      </c>
      <c r="C248" s="1" t="s">
        <v>15</v>
      </c>
      <c r="D248" s="1">
        <v>0</v>
      </c>
      <c r="E248" s="23" t="s">
        <v>182</v>
      </c>
    </row>
    <row r="249" spans="1:5" x14ac:dyDescent="0.25">
      <c r="A249" s="25" t="s">
        <v>195</v>
      </c>
      <c r="B249" s="25"/>
      <c r="C249" s="25"/>
      <c r="D249" s="25"/>
    </row>
    <row r="250" spans="1:5" x14ac:dyDescent="0.25">
      <c r="A250" s="6" t="s">
        <v>196</v>
      </c>
      <c r="B250" s="1" t="s">
        <v>197</v>
      </c>
      <c r="C250" s="1" t="s">
        <v>173</v>
      </c>
      <c r="D250" s="1">
        <v>0</v>
      </c>
      <c r="E250" s="23" t="s">
        <v>198</v>
      </c>
    </row>
    <row r="251" spans="1:5" x14ac:dyDescent="0.25">
      <c r="A251" s="6" t="s">
        <v>199</v>
      </c>
      <c r="B251" s="1" t="s">
        <v>200</v>
      </c>
      <c r="C251" s="1" t="s">
        <v>173</v>
      </c>
      <c r="D251" s="1">
        <v>0</v>
      </c>
      <c r="E251" s="23" t="s">
        <v>198</v>
      </c>
    </row>
    <row r="252" spans="1:5" ht="31.5" x14ac:dyDescent="0.25">
      <c r="A252" s="6" t="s">
        <v>201</v>
      </c>
      <c r="B252" s="1" t="s">
        <v>202</v>
      </c>
      <c r="C252" s="1" t="s">
        <v>15</v>
      </c>
      <c r="D252" s="1">
        <v>0</v>
      </c>
      <c r="E252" s="23" t="s">
        <v>198</v>
      </c>
    </row>
    <row r="256" spans="1:5" x14ac:dyDescent="0.25">
      <c r="A256" s="24" t="s">
        <v>204</v>
      </c>
      <c r="B256" s="24"/>
      <c r="D256" s="21" t="s">
        <v>205</v>
      </c>
    </row>
  </sheetData>
  <sheetProtection password="CC29" sheet="1" objects="1" scenarios="1" selectLockedCells="1" selectUnlockedCells="1"/>
  <mergeCells count="9">
    <mergeCell ref="F85:F86"/>
    <mergeCell ref="A232:D232"/>
    <mergeCell ref="A256:B256"/>
    <mergeCell ref="A237:D237"/>
    <mergeCell ref="A244:D244"/>
    <mergeCell ref="A249:D249"/>
    <mergeCell ref="A2:D2"/>
    <mergeCell ref="A8:D8"/>
    <mergeCell ref="A26:D26"/>
  </mergeCells>
  <pageMargins left="0.7" right="0.7" top="0.75" bottom="0.75" header="0.3" footer="0.3"/>
  <pageSetup paperSize="9" scale="54" orientation="portrait" horizontalDpi="180" verticalDpi="180" r:id="rId1"/>
  <rowBreaks count="3" manualBreakCount="3">
    <brk id="64" max="3" man="1"/>
    <brk id="126" max="3" man="1"/>
    <brk id="19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2021-04-28T07:51:49Z</dcterms:modified>
</cp:coreProperties>
</file>