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0" i="1" l="1"/>
  <c r="D9" i="1"/>
  <c r="D11" i="1"/>
  <c r="E111" i="1" l="1"/>
  <c r="D15" i="1"/>
  <c r="D14" i="1"/>
  <c r="D13" i="1"/>
  <c r="E153" i="1" l="1"/>
  <c r="D156" i="1" s="1"/>
  <c r="D82" i="1"/>
  <c r="D152" i="1" l="1"/>
  <c r="D72" i="1" l="1"/>
  <c r="D146" i="1"/>
  <c r="D150" i="1" l="1"/>
  <c r="D20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<sst xmlns="http://schemas.openxmlformats.org/spreadsheetml/2006/main" count="930" uniqueCount="378">
  <si>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</si>
  <si>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</si>
  <si>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</si>
  <si>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</si>
  <si>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</si>
  <si>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</si>
  <si>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</si>
  <si>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</si>
  <si>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</si>
  <si>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</si>
  <si>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</si>
  <si>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</si>
  <si>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</si>
  <si>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</si>
  <si>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</si>
  <si>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</si>
  <si>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</si>
  <si>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</si>
  <si>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</si>
  <si>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</si>
  <si>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</si>
  <si>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</si>
  <si>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</si>
  <si>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</si>
  <si>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</si>
  <si>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</si>
  <si>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</si>
  <si>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</si>
  <si>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</si>
  <si>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</si>
  <si>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</si>
  <si>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</si>
  <si>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</si>
  <si>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</si>
  <si>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</si>
  <si>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</si>
  <si>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</si>
  <si>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</si>
  <si>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</si>
  <si>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</si>
  <si>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</si>
  <si>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</si>
  <si>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</si>
  <si>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</si>
  <si>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</si>
  <si>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</si>
  <si>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</si>
  <si>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</si>
  <si>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</si>
  <si>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</si>
  <si>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</si>
  <si>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</si>
  <si>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</si>
  <si>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</si>
  <si>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</si>
  <si>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</si>
  <si>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</si>
  <si>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</si>
  <si>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</si>
  <si>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</si>
  <si>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</si>
  <si>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</si>
  <si>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</si>
  <si>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</si>
  <si>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</si>
  <si>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</si>
  <si>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</si>
  <si>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</si>
  <si>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</si>
  <si>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</si>
  <si>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</si>
  <si>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</si>
  <si>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</si>
  <si>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</si>
  <si>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</si>
  <si>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</si>
  <si>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</si>
  <si>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</si>
  <si>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</si>
  <si>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</si>
  <si>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</si>
  <si>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</si>
  <si>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</si>
  <si>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</si>
  <si>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</si>
  <si>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</si>
  <si>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</si>
  <si>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</si>
  <si>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</si>
  <si>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</si>
  <si>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</si>
  <si>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</si>
  <si>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</si>
  <si>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</si>
  <si>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</si>
  <si>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</si>
  <si>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</si>
  <si>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</si>
  <si>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</si>
  <si>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</si>
  <si>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</si>
  <si>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</si>
  <si>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</si>
  <si>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</si>
  <si>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</si>
  <si>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</si>
  <si>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</si>
  <si>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</si>
  <si>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</si>
  <si>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</si>
  <si>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</si>
  <si>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</si>
  <si>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</si>
  <si>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</si>
  <si>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</si>
  <si>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</si>
  <si>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</si>
  <si>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</si>
  <si>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</si>
  <si>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</si>
  <si>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</si>
  <si>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</si>
  <si>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</si>
  <si>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</si>
  <si>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</si>
  <si>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</si>
  <si>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</si>
  <si>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</si>
  <si>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</si>
  <si>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</si>
  <si>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</si>
  <si>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</si>
  <si>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</si>
  <si>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</si>
  <si>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</si>
  <si>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</si>
  <si>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</si>
  <si>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</si>
  <si>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</si>
  <si>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</si>
  <si>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</si>
  <si>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</si>
  <si>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</si>
  <si>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</si>
  <si>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</si>
  <si>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</si>
  <si>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м3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</si>
  <si>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</si>
  <si>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</si>
  <si>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</si>
  <si>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</si>
  <si>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</si>
  <si>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</si>
  <si>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</si>
  <si>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</si>
  <si>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</si>
  <si>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</si>
  <si>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</si>
  <si>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</si>
  <si>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</si>
  <si>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</si>
  <si>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</si>
  <si>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</si>
  <si>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</si>
  <si>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</si>
  <si>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</si>
  <si>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</si>
  <si>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</si>
  <si>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</si>
  <si>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</si>
  <si>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</si>
  <si>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</si>
  <si>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</si>
  <si>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</si>
  <si>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</si>
  <si>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</si>
  <si>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</si>
  <si>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</si>
  <si>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</si>
  <si>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</si>
  <si>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</si>
  <si>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</si>
  <si>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</si>
  <si>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</si>
  <si>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</si>
  <si>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</si>
  <si>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</si>
  <si>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</si>
  <si>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</si>
  <si>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</si>
  <si>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</si>
  <si>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</si>
  <si>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</si>
  <si>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</si>
  <si>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</si>
  <si>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</si>
  <si>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</si>
  <si>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</si>
  <si>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</si>
  <si>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</si>
  <si>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</si>
  <si>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</si>
  <si>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</si>
  <si>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</si>
  <si>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</si>
  <si>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</si>
  <si>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</si>
  <si>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</si>
  <si>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</si>
  <si>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</si>
  <si>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</si>
  <si>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</si>
  <si>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 договора оказания услуг выполнения работ за 2020 год по дому №39   ул. Ленина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</si>
  <si>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</si>
  <si>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</si>
  <si>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</si>
  <si>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</si>
  <si>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</si>
  <si>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</si>
  <si>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</si>
  <si>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</si>
  <si>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</si>
  <si>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</si>
  <si>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</si>
  <si>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</si>
  <si>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</si>
  <si>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</si>
  <si>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</si>
  <si>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</si>
  <si>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</si>
  <si>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</si>
  <si>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</si>
  <si>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</si>
  <si>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</si>
  <si>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</si>
  <si>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</si>
  <si>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</si>
  <si>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</si>
  <si>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</si>
  <si>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</si>
  <si>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</si>
  <si>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</si>
  <si>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</si>
  <si>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</si>
  <si>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</si>
  <si>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</si>
  <si>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</si>
  <si>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</si>
  <si>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</si>
  <si>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</si>
  <si>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</si>
  <si>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</si>
  <si>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</si>
  <si>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</si>
  <si>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</si>
  <si>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</si>
  <si>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</si>
  <si>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</si>
  <si>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</si>
  <si>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</si>
  <si>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</si>
  <si>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</si>
  <si>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</si>
  <si>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</si>
  <si>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</si>
  <si>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</si>
  <si>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</si>
  <si>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</si>
  <si>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</si>
  <si>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</si>
  <si>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</si>
  <si>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</si>
  <si>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</si>
  <si>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</si>
  <si>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</si>
  <si>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</si>
  <si>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</si>
  <si>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</si>
  <si>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</si>
  <si>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</si>
  <si>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</si>
  <si>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</si>
  <si>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</si>
  <si>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</si>
  <si>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</si>
  <si>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</si>
  <si>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</si>
  <si>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</si>
  <si>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</si>
  <si>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</si>
  <si>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</si>
  <si>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</si>
  <si>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</si>
  <si>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</si>
  <si>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</si>
  <si>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</si>
  <si>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</si>
  <si>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</si>
  <si>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</si>
  <si>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</si>
  <si>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</si>
  <si>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</si>
  <si>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</si>
  <si>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</si>
  <si>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</si>
  <si>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</si>
  <si>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</si>
  <si>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</si>
  <si>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</si>
  <si>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</si>
  <si>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</si>
  <si>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</si>
  <si>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</si>
  <si>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</si>
  <si>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</si>
  <si>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</si>
  <si>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</si>
  <si>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</si>
  <si>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</si>
  <si>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</si>
  <si>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</si>
  <si>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</si>
  <si>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</si>
  <si>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</si>
  <si>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</si>
  <si>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</si>
  <si>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</si>
  <si>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</si>
  <si>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</si>
  <si>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</si>
  <si>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</si>
  <si>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</si>
  <si>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</si>
  <si>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</si>
  <si>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</si>
  <si>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</si>
  <si>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</si>
  <si>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</si>
  <si>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</si>
  <si>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</si>
  <si>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</si>
  <si>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</si>
  <si>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</si>
  <si>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</si>
  <si>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</si>
  <si>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</si>
  <si>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</si>
  <si>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</si>
  <si>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</si>
  <si>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</si>
  <si>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</si>
  <si>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</si>
  <si>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</si>
  <si>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</si>
  <si>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</si>
  <si>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</si>
  <si>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</si>
  <si>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</si>
  <si>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</si>
  <si>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</si>
  <si>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</si>
  <si>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</si>
  <si>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</si>
  <si>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</si>
  <si>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</si>
  <si>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</si>
  <si>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</si>
  <si>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</si>
  <si>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</si>
  <si>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</si>
  <si>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</si>
  <si>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</si>
  <si>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</si>
  <si>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</si>
  <si>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23.9.9</t>
  </si>
  <si>
    <t>24.9.9</t>
  </si>
  <si>
    <t>25.9.9</t>
  </si>
  <si>
    <t>26.9.9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</si>
</sst>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3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B123">
            <v>34937.346312000001</v>
          </cell>
        </row>
        <row r="124">
          <cell r="HB124">
            <v>38607.174144000004</v>
          </cell>
        </row>
        <row r="125">
          <cell r="HB125">
            <v>9056.6863199999989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B4">
            <v>615.9</v>
          </cell>
        </row>
        <row r="39">
          <cell r="HB39">
            <v>0.408995</v>
          </cell>
        </row>
        <row r="43">
          <cell r="HB43">
            <v>0.20832400000000001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233.41</v>
          </cell>
        </row>
        <row r="24">
          <cell r="D24">
            <v>-169354.47786760007</v>
          </cell>
        </row>
        <row r="25">
          <cell r="D25">
            <v>1485.55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Q229" sqref="Q228:Q229"/>
    </sheetView>
  </sheetViews>
  <sheetFormatPr defaultRowHeight="15.75" x14ac:dyDescent="0.25"/>
  <cols>
    <col min="1" max="1" width="9.140625" style="18"/>
    <col min="2" max="2" width="62.42578125" style="23" customWidth="1"/>
    <col min="3" max="3" width="24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22" width="9.140625" style="23" customWidth="1"/>
    <col min="23" max="24" width="9.140625" style="2" customWidth="1"/>
    <col min="25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7" t="s">
        <v>212</v>
      </c>
      <c r="B2" s="27"/>
      <c r="C2" s="27"/>
      <c r="D2" s="27"/>
      <c r="E2" s="23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215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[3]Лист1!$D$23</f>
        <v>233.41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[3]Лист1!$D$24</f>
        <v>-169354.47786760007</v>
      </c>
      <c r="E10" s="23" t="s">
        <v>209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[3]Лист1!$D$25</f>
        <v>1485.55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82601.206775999992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2019'!$HB$124</f>
        <v>38607.174144000004</v>
      </c>
      <c r="E13" s="23" t="s">
        <v>210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2019'!$HB$123</f>
        <v>34937.346312000001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2019'!$HB$125</f>
        <v>9056.6863199999989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63085.156775999989</v>
      </c>
      <c r="E16" s="23">
        <v>70001.52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63085.156775999989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-106035.91109160008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241.23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-178464.76023555009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0</v>
      </c>
      <c r="E25" s="23" t="s">
        <v>209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6798.4042837500001</v>
      </c>
      <c r="E28" s="16">
        <v>6798.4042837500001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180.70999999999998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33.26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5.4002273096281861E-2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95.34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0.15479785679493424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52.11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8.4607890891378476E-2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5991.8139449999999</v>
      </c>
      <c r="E60" s="16">
        <v>5991.8139449999999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28.5" customHeight="1" x14ac:dyDescent="0.25">
      <c r="A65" s="22" t="s">
        <v>216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217</v>
      </c>
      <c r="B66" s="1" t="s">
        <v>53</v>
      </c>
      <c r="C66" s="1" t="s">
        <v>15</v>
      </c>
      <c r="D66" s="1">
        <f>E66</f>
        <v>9349.3619999999992</v>
      </c>
      <c r="E66" s="23">
        <v>9349.3619999999992</v>
      </c>
    </row>
    <row r="67" spans="1:22" ht="31.5" x14ac:dyDescent="0.25">
      <c r="A67" s="6" t="s">
        <v>218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219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220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221</v>
      </c>
      <c r="B70" s="1" t="s">
        <v>63</v>
      </c>
      <c r="C70" s="1" t="s">
        <v>15</v>
      </c>
      <c r="D70" s="8">
        <f>E66/E2</f>
        <v>15.18</v>
      </c>
    </row>
    <row r="71" spans="1:22" s="5" customFormat="1" ht="31.5" x14ac:dyDescent="0.25">
      <c r="A71" s="22" t="s">
        <v>222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223</v>
      </c>
      <c r="B72" s="1" t="s">
        <v>53</v>
      </c>
      <c r="C72" s="1" t="s">
        <v>15</v>
      </c>
      <c r="D72" s="7">
        <f>E73</f>
        <v>4053.9840000000004</v>
      </c>
    </row>
    <row r="73" spans="1:22" ht="31.5" x14ac:dyDescent="0.25">
      <c r="A73" s="6" t="s">
        <v>224</v>
      </c>
      <c r="B73" s="1" t="s">
        <v>55</v>
      </c>
      <c r="C73" s="1" t="s">
        <v>7</v>
      </c>
      <c r="D73" s="1" t="s">
        <v>118</v>
      </c>
      <c r="E73" s="15">
        <v>4053.9840000000004</v>
      </c>
    </row>
    <row r="74" spans="1:22" x14ac:dyDescent="0.25">
      <c r="A74" s="6" t="s">
        <v>225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227</v>
      </c>
      <c r="B76" s="1" t="s">
        <v>63</v>
      </c>
      <c r="C76" s="1" t="s">
        <v>15</v>
      </c>
      <c r="D76" s="8">
        <f>D72/E2</f>
        <v>6.5822113979542145</v>
      </c>
    </row>
    <row r="77" spans="1:22" s="5" customFormat="1" ht="31.5" x14ac:dyDescent="0.25">
      <c r="A77" s="22" t="s">
        <v>228</v>
      </c>
      <c r="B77" s="3" t="s">
        <v>50</v>
      </c>
      <c r="C77" s="3" t="s">
        <v>7</v>
      </c>
      <c r="D77" s="3" t="s">
        <v>120</v>
      </c>
      <c r="E77" s="15">
        <v>5272.73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229</v>
      </c>
      <c r="B78" s="1" t="s">
        <v>53</v>
      </c>
      <c r="C78" s="1" t="s">
        <v>15</v>
      </c>
      <c r="D78" s="1">
        <f>E77</f>
        <v>5272.73</v>
      </c>
    </row>
    <row r="79" spans="1:22" ht="31.5" x14ac:dyDescent="0.25">
      <c r="A79" s="6" t="s">
        <v>230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231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232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233</v>
      </c>
      <c r="B82" s="1" t="s">
        <v>63</v>
      </c>
      <c r="C82" s="1" t="s">
        <v>15</v>
      </c>
      <c r="D82" s="8">
        <f>E77/F77</f>
        <v>439.39416666666665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60.14</v>
      </c>
      <c r="F84" s="1">
        <v>77.099999999999994</v>
      </c>
    </row>
    <row r="85" spans="1:22" ht="31.5" x14ac:dyDescent="0.25">
      <c r="A85" s="6" t="s">
        <v>234</v>
      </c>
      <c r="B85" s="1" t="s">
        <v>55</v>
      </c>
      <c r="C85" s="1" t="s">
        <v>7</v>
      </c>
      <c r="D85" s="1" t="s">
        <v>125</v>
      </c>
      <c r="E85" s="23">
        <v>0</v>
      </c>
      <c r="F85" s="24"/>
    </row>
    <row r="86" spans="1:22" x14ac:dyDescent="0.25">
      <c r="A86" s="6" t="s">
        <v>235</v>
      </c>
      <c r="B86" s="1" t="s">
        <v>58</v>
      </c>
      <c r="C86" s="1" t="s">
        <v>7</v>
      </c>
      <c r="D86" s="1" t="s">
        <v>112</v>
      </c>
      <c r="F86" s="24"/>
    </row>
    <row r="87" spans="1:22" x14ac:dyDescent="0.25">
      <c r="A87" s="6" t="s">
        <v>236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237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238</v>
      </c>
      <c r="B89" s="1" t="s">
        <v>55</v>
      </c>
      <c r="C89" s="1" t="s">
        <v>7</v>
      </c>
      <c r="D89" s="1" t="s">
        <v>127</v>
      </c>
      <c r="E89" s="16">
        <v>60.14</v>
      </c>
      <c r="F89" s="1">
        <f>F84</f>
        <v>77.099999999999994</v>
      </c>
    </row>
    <row r="90" spans="1:22" x14ac:dyDescent="0.25">
      <c r="A90" s="6" t="s">
        <v>239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240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241</v>
      </c>
      <c r="B92" s="1" t="s">
        <v>63</v>
      </c>
      <c r="C92" s="1" t="s">
        <v>15</v>
      </c>
      <c r="D92" s="8">
        <f>E89/F89</f>
        <v>0.7800259403372245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242</v>
      </c>
      <c r="B94" s="1" t="s">
        <v>53</v>
      </c>
      <c r="C94" s="1" t="s">
        <v>15</v>
      </c>
      <c r="D94" s="7">
        <f>E95+E99+E103+E107+E111+E115+E119+E123+E127+E131+E135+E139+E147+E143</f>
        <v>2418.6336500000002</v>
      </c>
    </row>
    <row r="95" spans="1:22" ht="31.5" x14ac:dyDescent="0.25">
      <c r="A95" s="6" t="s">
        <v>243</v>
      </c>
      <c r="B95" s="1" t="s">
        <v>55</v>
      </c>
      <c r="C95" s="1" t="s">
        <v>7</v>
      </c>
      <c r="D95" s="1" t="s">
        <v>130</v>
      </c>
      <c r="E95" s="15">
        <v>0</v>
      </c>
    </row>
    <row r="96" spans="1:22" x14ac:dyDescent="0.25">
      <c r="A96" s="6" t="s">
        <v>244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245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246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247</v>
      </c>
      <c r="B99" s="1" t="s">
        <v>55</v>
      </c>
      <c r="C99" s="1" t="s">
        <v>7</v>
      </c>
      <c r="D99" s="1" t="s">
        <v>131</v>
      </c>
      <c r="E99" s="16">
        <v>440.68</v>
      </c>
    </row>
    <row r="100" spans="1:5" x14ac:dyDescent="0.25">
      <c r="A100" s="6" t="s">
        <v>248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249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250</v>
      </c>
      <c r="B102" s="1" t="s">
        <v>63</v>
      </c>
      <c r="C102" s="1" t="s">
        <v>15</v>
      </c>
      <c r="D102" s="8">
        <f>E99/E2</f>
        <v>0.71550576392271481</v>
      </c>
    </row>
    <row r="103" spans="1:5" ht="31.5" x14ac:dyDescent="0.25">
      <c r="A103" s="6" t="s">
        <v>251</v>
      </c>
      <c r="B103" s="1" t="s">
        <v>55</v>
      </c>
      <c r="C103" s="1" t="s">
        <v>7</v>
      </c>
      <c r="D103" s="1" t="s">
        <v>133</v>
      </c>
      <c r="E103" s="16">
        <v>405</v>
      </c>
    </row>
    <row r="104" spans="1:5" x14ac:dyDescent="0.25">
      <c r="A104" s="6" t="s">
        <v>252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253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254</v>
      </c>
      <c r="B106" s="1" t="s">
        <v>63</v>
      </c>
      <c r="C106" s="1" t="s">
        <v>15</v>
      </c>
      <c r="D106" s="8">
        <f>E103/E2</f>
        <v>0.65757428153921094</v>
      </c>
    </row>
    <row r="107" spans="1:5" ht="31.5" x14ac:dyDescent="0.25">
      <c r="A107" s="6" t="s">
        <v>255</v>
      </c>
      <c r="B107" s="1" t="s">
        <v>55</v>
      </c>
      <c r="C107" s="1" t="s">
        <v>7</v>
      </c>
      <c r="D107" s="1" t="s">
        <v>135</v>
      </c>
      <c r="E107" s="15">
        <v>0</v>
      </c>
    </row>
    <row r="108" spans="1:5" x14ac:dyDescent="0.25">
      <c r="A108" s="6" t="s">
        <v>256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258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259</v>
      </c>
      <c r="B111" s="1" t="s">
        <v>55</v>
      </c>
      <c r="C111" s="1" t="s">
        <v>7</v>
      </c>
      <c r="D111" s="1" t="s">
        <v>136</v>
      </c>
      <c r="E111" s="15">
        <f>0</f>
        <v>0</v>
      </c>
    </row>
    <row r="112" spans="1:5" x14ac:dyDescent="0.25">
      <c r="A112" s="6" t="s">
        <v>260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261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262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263</v>
      </c>
      <c r="B115" s="1" t="s">
        <v>55</v>
      </c>
      <c r="C115" s="1" t="s">
        <v>7</v>
      </c>
      <c r="D115" s="1" t="s">
        <v>138</v>
      </c>
      <c r="E115" s="23">
        <v>1048.8800000000001</v>
      </c>
    </row>
    <row r="116" spans="1:5" x14ac:dyDescent="0.25">
      <c r="A116" s="6" t="s">
        <v>264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265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266</v>
      </c>
      <c r="B118" s="1" t="s">
        <v>63</v>
      </c>
      <c r="C118" s="1" t="s">
        <v>15</v>
      </c>
      <c r="D118" s="8">
        <f>E115/E2</f>
        <v>1.7030037343724633</v>
      </c>
    </row>
    <row r="119" spans="1:5" ht="31.5" x14ac:dyDescent="0.25">
      <c r="A119" s="6" t="s">
        <v>267</v>
      </c>
      <c r="B119" s="1" t="s">
        <v>55</v>
      </c>
      <c r="C119" s="1" t="s">
        <v>7</v>
      </c>
      <c r="D119" s="1" t="s">
        <v>139</v>
      </c>
      <c r="E119" s="16">
        <v>152.13</v>
      </c>
    </row>
    <row r="120" spans="1:5" x14ac:dyDescent="0.25">
      <c r="A120" s="6" t="s">
        <v>268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269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270</v>
      </c>
      <c r="B122" s="1" t="s">
        <v>63</v>
      </c>
      <c r="C122" s="1" t="s">
        <v>15</v>
      </c>
      <c r="D122" s="8">
        <f>E119/E2</f>
        <v>0.24700438382854359</v>
      </c>
    </row>
    <row r="123" spans="1:5" ht="31.5" x14ac:dyDescent="0.25">
      <c r="A123" s="6" t="s">
        <v>271</v>
      </c>
      <c r="B123" s="1" t="s">
        <v>55</v>
      </c>
      <c r="C123" s="1" t="s">
        <v>7</v>
      </c>
      <c r="D123" s="1" t="s">
        <v>140</v>
      </c>
      <c r="E123" s="16">
        <v>111.11</v>
      </c>
    </row>
    <row r="124" spans="1:5" x14ac:dyDescent="0.25">
      <c r="A124" s="6" t="s">
        <v>272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273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274</v>
      </c>
      <c r="B126" s="1" t="s">
        <v>63</v>
      </c>
      <c r="C126" s="1" t="s">
        <v>15</v>
      </c>
      <c r="D126" s="8">
        <f>E123/E2</f>
        <v>0.18040266276993019</v>
      </c>
    </row>
    <row r="127" spans="1:5" ht="31.5" x14ac:dyDescent="0.25">
      <c r="A127" s="6" t="s">
        <v>275</v>
      </c>
      <c r="B127" s="1" t="s">
        <v>55</v>
      </c>
      <c r="C127" s="1" t="s">
        <v>7</v>
      </c>
      <c r="D127" s="1" t="s">
        <v>141</v>
      </c>
      <c r="E127" s="16">
        <v>0</v>
      </c>
    </row>
    <row r="128" spans="1:5" x14ac:dyDescent="0.25">
      <c r="A128" s="6" t="s">
        <v>276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277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278</v>
      </c>
      <c r="B130" s="1" t="s">
        <v>63</v>
      </c>
      <c r="C130" s="1" t="s">
        <v>15</v>
      </c>
      <c r="D130" s="8">
        <f>E127/E2</f>
        <v>0</v>
      </c>
    </row>
    <row r="131" spans="1:6" ht="31.5" x14ac:dyDescent="0.25">
      <c r="A131" s="6" t="s">
        <v>279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280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281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282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283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284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285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286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287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288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289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290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291</v>
      </c>
      <c r="B143" s="1" t="s">
        <v>55</v>
      </c>
      <c r="C143" s="1" t="s">
        <v>7</v>
      </c>
      <c r="D143" s="8" t="s">
        <v>208</v>
      </c>
      <c r="E143" s="15">
        <v>260.83364999999998</v>
      </c>
      <c r="F143" s="10"/>
    </row>
    <row r="144" spans="1:6" x14ac:dyDescent="0.25">
      <c r="A144" s="6" t="s">
        <v>292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293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294</v>
      </c>
      <c r="B146" s="1" t="s">
        <v>63</v>
      </c>
      <c r="C146" s="1" t="s">
        <v>15</v>
      </c>
      <c r="D146" s="8">
        <f>E143/E2</f>
        <v>0.42349999999999999</v>
      </c>
      <c r="F146" s="10"/>
    </row>
    <row r="147" spans="1:7" ht="31.5" x14ac:dyDescent="0.25">
      <c r="A147" s="6" t="s">
        <v>295</v>
      </c>
      <c r="B147" s="1" t="s">
        <v>55</v>
      </c>
      <c r="C147" s="1" t="s">
        <v>7</v>
      </c>
      <c r="D147" s="1" t="s">
        <v>145</v>
      </c>
      <c r="E147" s="23">
        <v>0</v>
      </c>
      <c r="F147" s="11"/>
      <c r="G147" s="12"/>
    </row>
    <row r="148" spans="1:7" x14ac:dyDescent="0.25">
      <c r="A148" s="6" t="s">
        <v>296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297</v>
      </c>
      <c r="B149" s="1" t="s">
        <v>3</v>
      </c>
      <c r="C149" s="1" t="s">
        <v>7</v>
      </c>
      <c r="D149" s="1" t="s">
        <v>146</v>
      </c>
      <c r="F149" s="10"/>
    </row>
    <row r="150" spans="1:7" x14ac:dyDescent="0.25">
      <c r="A150" s="6" t="s">
        <v>298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299</v>
      </c>
      <c r="B152" s="1" t="s">
        <v>53</v>
      </c>
      <c r="C152" s="1" t="s">
        <v>15</v>
      </c>
      <c r="D152" s="7">
        <f>E153+E157+E161+E165+E169+E173+E177+E181+E185</f>
        <v>15389.801265199998</v>
      </c>
    </row>
    <row r="153" spans="1:7" ht="31.5" x14ac:dyDescent="0.25">
      <c r="A153" s="6" t="s">
        <v>300</v>
      </c>
      <c r="B153" s="1" t="s">
        <v>55</v>
      </c>
      <c r="C153" s="1" t="s">
        <v>7</v>
      </c>
      <c r="D153" s="1" t="s">
        <v>148</v>
      </c>
      <c r="E153" s="16">
        <f>('[2]гук(2016)'!$HB$39+'[2]гук(2016)'!$HB$43)*12*'[2]гук(2016)'!$HB$4</f>
        <v>4562.4812651999991</v>
      </c>
      <c r="F153" s="23">
        <v>1</v>
      </c>
    </row>
    <row r="154" spans="1:7" x14ac:dyDescent="0.25">
      <c r="A154" s="6" t="s">
        <v>301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302</v>
      </c>
      <c r="B155" s="1" t="s">
        <v>3</v>
      </c>
      <c r="C155" s="1" t="s">
        <v>7</v>
      </c>
      <c r="D155" s="1" t="s">
        <v>211</v>
      </c>
    </row>
    <row r="156" spans="1:7" x14ac:dyDescent="0.25">
      <c r="A156" s="6" t="s">
        <v>303</v>
      </c>
      <c r="B156" s="1" t="s">
        <v>63</v>
      </c>
      <c r="C156" s="1" t="s">
        <v>15</v>
      </c>
      <c r="D156" s="8">
        <f>E153/F153</f>
        <v>4562.4812651999991</v>
      </c>
    </row>
    <row r="157" spans="1:7" ht="31.5" x14ac:dyDescent="0.25">
      <c r="A157" s="6" t="s">
        <v>304</v>
      </c>
      <c r="B157" s="1" t="s">
        <v>55</v>
      </c>
      <c r="C157" s="1" t="s">
        <v>7</v>
      </c>
      <c r="D157" s="1" t="s">
        <v>150</v>
      </c>
      <c r="E157" s="23">
        <v>0</v>
      </c>
    </row>
    <row r="158" spans="1:7" x14ac:dyDescent="0.25">
      <c r="A158" s="6" t="s">
        <v>305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306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307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308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5" x14ac:dyDescent="0.25">
      <c r="A162" s="6" t="s">
        <v>309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310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311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312</v>
      </c>
      <c r="B165" s="1" t="s">
        <v>55</v>
      </c>
      <c r="C165" s="1" t="s">
        <v>7</v>
      </c>
      <c r="D165" s="1" t="s">
        <v>152</v>
      </c>
      <c r="E165" s="23">
        <v>4962.1899999999996</v>
      </c>
    </row>
    <row r="166" spans="1:5" x14ac:dyDescent="0.25">
      <c r="A166" s="6" t="s">
        <v>313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314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315</v>
      </c>
      <c r="B168" s="1" t="s">
        <v>63</v>
      </c>
      <c r="C168" s="1" t="s">
        <v>15</v>
      </c>
      <c r="D168" s="8">
        <f>E165/E2</f>
        <v>8.0568111706445844</v>
      </c>
    </row>
    <row r="169" spans="1:5" ht="31.5" x14ac:dyDescent="0.25">
      <c r="A169" s="6" t="s">
        <v>316</v>
      </c>
      <c r="B169" s="1" t="s">
        <v>55</v>
      </c>
      <c r="C169" s="1" t="s">
        <v>7</v>
      </c>
      <c r="D169" s="1" t="s">
        <v>153</v>
      </c>
      <c r="E169" s="23">
        <v>1506.4</v>
      </c>
    </row>
    <row r="170" spans="1:5" x14ac:dyDescent="0.25">
      <c r="A170" s="6" t="s">
        <v>317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319</v>
      </c>
      <c r="B172" s="1" t="s">
        <v>63</v>
      </c>
      <c r="C172" s="1" t="s">
        <v>15</v>
      </c>
      <c r="D172" s="8">
        <f>E169/E2</f>
        <v>2.4458515992855987</v>
      </c>
    </row>
    <row r="173" spans="1:5" ht="31.5" x14ac:dyDescent="0.25">
      <c r="A173" s="6" t="s">
        <v>320</v>
      </c>
      <c r="B173" s="1" t="s">
        <v>55</v>
      </c>
      <c r="C173" s="1" t="s">
        <v>7</v>
      </c>
      <c r="D173" s="1" t="s">
        <v>154</v>
      </c>
      <c r="E173" s="23">
        <v>0</v>
      </c>
    </row>
    <row r="174" spans="1:5" x14ac:dyDescent="0.25">
      <c r="A174" s="6" t="s">
        <v>321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323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324</v>
      </c>
      <c r="B177" s="1" t="s">
        <v>55</v>
      </c>
      <c r="C177" s="1" t="s">
        <v>7</v>
      </c>
      <c r="D177" s="1" t="s">
        <v>155</v>
      </c>
      <c r="E177" s="23">
        <v>0</v>
      </c>
      <c r="F177" s="23" t="s">
        <v>156</v>
      </c>
    </row>
    <row r="178" spans="1:6" x14ac:dyDescent="0.25">
      <c r="A178" s="6" t="s">
        <v>325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326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327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328</v>
      </c>
      <c r="B181" s="1" t="s">
        <v>55</v>
      </c>
      <c r="C181" s="1" t="s">
        <v>7</v>
      </c>
      <c r="D181" s="1" t="s">
        <v>157</v>
      </c>
      <c r="E181" s="23">
        <v>4358.7299999999996</v>
      </c>
    </row>
    <row r="182" spans="1:6" x14ac:dyDescent="0.25">
      <c r="A182" s="6" t="s">
        <v>329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330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331</v>
      </c>
      <c r="B184" s="1" t="s">
        <v>63</v>
      </c>
      <c r="C184" s="1" t="s">
        <v>15</v>
      </c>
      <c r="D184" s="8">
        <f>E181/E2</f>
        <v>7.0770092547491474</v>
      </c>
    </row>
    <row r="185" spans="1:6" ht="31.5" x14ac:dyDescent="0.25">
      <c r="A185" s="6" t="s">
        <v>374</v>
      </c>
      <c r="B185" s="1" t="s">
        <v>55</v>
      </c>
      <c r="C185" s="1" t="s">
        <v>7</v>
      </c>
      <c r="D185" s="8" t="s">
        <v>158</v>
      </c>
      <c r="E185" s="23">
        <v>0</v>
      </c>
    </row>
    <row r="186" spans="1:6" x14ac:dyDescent="0.25">
      <c r="A186" s="6" t="s">
        <v>375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376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377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332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333</v>
      </c>
      <c r="B190" s="1" t="s">
        <v>53</v>
      </c>
      <c r="C190" s="1" t="s">
        <v>15</v>
      </c>
      <c r="D190" s="1">
        <f>E191+E195+E199+E203+E207+E211+E215+E219+E223+E227</f>
        <v>22913.270000000004</v>
      </c>
      <c r="F190" s="13"/>
    </row>
    <row r="191" spans="1:6" ht="31.5" x14ac:dyDescent="0.25">
      <c r="A191" s="6" t="s">
        <v>334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337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338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339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341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342</v>
      </c>
      <c r="B199" s="1" t="s">
        <v>55</v>
      </c>
      <c r="C199" s="1" t="s">
        <v>7</v>
      </c>
      <c r="D199" s="1" t="s">
        <v>162</v>
      </c>
      <c r="E199" s="23">
        <v>6998.17</v>
      </c>
    </row>
    <row r="200" spans="1:5" x14ac:dyDescent="0.25">
      <c r="A200" s="6" t="s">
        <v>343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345</v>
      </c>
      <c r="B202" s="1" t="s">
        <v>63</v>
      </c>
      <c r="C202" s="1" t="s">
        <v>15</v>
      </c>
      <c r="D202" s="28">
        <f>E199/E2</f>
        <v>11.362510147751259</v>
      </c>
    </row>
    <row r="203" spans="1:5" ht="31.5" x14ac:dyDescent="0.25">
      <c r="A203" s="6" t="s">
        <v>346</v>
      </c>
      <c r="B203" s="1" t="s">
        <v>55</v>
      </c>
      <c r="C203" s="1" t="s">
        <v>7</v>
      </c>
      <c r="D203" s="1" t="s">
        <v>163</v>
      </c>
      <c r="E203" s="23">
        <v>0</v>
      </c>
    </row>
    <row r="204" spans="1:5" x14ac:dyDescent="0.25">
      <c r="A204" s="6" t="s">
        <v>347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349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350</v>
      </c>
      <c r="B207" s="1" t="s">
        <v>55</v>
      </c>
      <c r="C207" s="1" t="s">
        <v>7</v>
      </c>
      <c r="D207" s="1" t="s">
        <v>164</v>
      </c>
      <c r="E207" s="23">
        <v>9542.23</v>
      </c>
    </row>
    <row r="208" spans="1:5" x14ac:dyDescent="0.25">
      <c r="A208" s="6" t="s">
        <v>351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353</v>
      </c>
      <c r="B210" s="1" t="s">
        <v>63</v>
      </c>
      <c r="C210" s="1" t="s">
        <v>15</v>
      </c>
      <c r="D210" s="8">
        <f>E207/E2</f>
        <v>15.493148238350381</v>
      </c>
    </row>
    <row r="211" spans="1:5" ht="31.5" x14ac:dyDescent="0.25">
      <c r="A211" s="6" t="s">
        <v>354</v>
      </c>
      <c r="B211" s="1" t="s">
        <v>55</v>
      </c>
      <c r="C211" s="1" t="s">
        <v>7</v>
      </c>
      <c r="D211" s="1" t="s">
        <v>165</v>
      </c>
      <c r="E211" s="23">
        <v>3678.61</v>
      </c>
    </row>
    <row r="212" spans="1:5" x14ac:dyDescent="0.25">
      <c r="A212" s="6" t="s">
        <v>355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356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357</v>
      </c>
      <c r="B214" s="1" t="s">
        <v>63</v>
      </c>
      <c r="C214" s="1" t="s">
        <v>15</v>
      </c>
      <c r="D214" s="8">
        <f>E211/E2</f>
        <v>5.9727390810196468</v>
      </c>
    </row>
    <row r="215" spans="1:5" ht="31.5" x14ac:dyDescent="0.25">
      <c r="A215" s="6" t="s">
        <v>358</v>
      </c>
      <c r="B215" s="1" t="s">
        <v>55</v>
      </c>
      <c r="C215" s="1" t="s">
        <v>7</v>
      </c>
      <c r="D215" s="1" t="s">
        <v>166</v>
      </c>
      <c r="E215" s="23">
        <v>0</v>
      </c>
    </row>
    <row r="216" spans="1:5" x14ac:dyDescent="0.25">
      <c r="A216" s="6" t="s">
        <v>359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360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361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362</v>
      </c>
      <c r="B219" s="1" t="s">
        <v>55</v>
      </c>
      <c r="C219" s="1" t="s">
        <v>7</v>
      </c>
      <c r="D219" s="1" t="s">
        <v>167</v>
      </c>
      <c r="E219" s="23">
        <v>2694.26</v>
      </c>
    </row>
    <row r="220" spans="1:5" x14ac:dyDescent="0.25">
      <c r="A220" s="6" t="s">
        <v>363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364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365</v>
      </c>
      <c r="B222" s="1" t="s">
        <v>63</v>
      </c>
      <c r="C222" s="1" t="s">
        <v>15</v>
      </c>
      <c r="D222" s="8">
        <f>E219/E2</f>
        <v>4.3745088488390982</v>
      </c>
    </row>
    <row r="223" spans="1:5" ht="31.5" x14ac:dyDescent="0.25">
      <c r="A223" s="6" t="s">
        <v>366</v>
      </c>
      <c r="B223" s="1" t="s">
        <v>55</v>
      </c>
      <c r="C223" s="1" t="s">
        <v>7</v>
      </c>
      <c r="D223" s="1" t="s">
        <v>168</v>
      </c>
      <c r="E223" s="23">
        <v>0</v>
      </c>
    </row>
    <row r="224" spans="1:5" x14ac:dyDescent="0.25">
      <c r="A224" s="6" t="s">
        <v>367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370</v>
      </c>
      <c r="B227" s="1" t="s">
        <v>55</v>
      </c>
      <c r="C227" s="1" t="s">
        <v>7</v>
      </c>
      <c r="D227" s="1" t="s">
        <v>169</v>
      </c>
      <c r="E227" s="23">
        <v>0</v>
      </c>
      <c r="F227" s="23" t="s">
        <v>170</v>
      </c>
    </row>
    <row r="228" spans="1:6" x14ac:dyDescent="0.25">
      <c r="A228" s="6" t="s">
        <v>371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372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373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72428.849143950007</v>
      </c>
    </row>
    <row r="232" spans="1:6" x14ac:dyDescent="0.25">
      <c r="A232" s="25" t="s">
        <v>173</v>
      </c>
      <c r="B232" s="25"/>
      <c r="C232" s="25"/>
      <c r="D232" s="25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2</v>
      </c>
      <c r="E233" s="23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2</v>
      </c>
      <c r="E234" s="23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23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-19516.05</v>
      </c>
      <c r="E236" s="23" t="s">
        <v>209</v>
      </c>
    </row>
    <row r="237" spans="1:6" x14ac:dyDescent="0.25">
      <c r="A237" s="25" t="s">
        <v>183</v>
      </c>
      <c r="B237" s="25"/>
      <c r="C237" s="25"/>
      <c r="D237" s="25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23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23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23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23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23" t="s">
        <v>185</v>
      </c>
    </row>
    <row r="244" spans="1:5" x14ac:dyDescent="0.25">
      <c r="A244" s="25" t="s">
        <v>192</v>
      </c>
      <c r="B244" s="25"/>
      <c r="C244" s="25"/>
      <c r="D244" s="25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23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23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23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23" t="s">
        <v>185</v>
      </c>
    </row>
    <row r="249" spans="1:5" x14ac:dyDescent="0.25">
      <c r="A249" s="25" t="s">
        <v>198</v>
      </c>
      <c r="B249" s="25"/>
      <c r="C249" s="25"/>
      <c r="D249" s="25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1</v>
      </c>
      <c r="E250" s="23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23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0</v>
      </c>
      <c r="E252" s="23" t="s">
        <v>201</v>
      </c>
    </row>
    <row r="256" spans="1:5" x14ac:dyDescent="0.25">
      <c r="A256" s="26" t="s">
        <v>206</v>
      </c>
      <c r="B256" s="26"/>
      <c r="D256" s="21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F85:F86"/>
    <mergeCell ref="A232:D232"/>
    <mergeCell ref="A256:B256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  <rowBreaks count="4" manualBreakCount="4">
    <brk id="64" max="3" man="1"/>
    <brk id="126" max="3" man="1"/>
    <brk id="188" max="3" man="1"/>
    <brk id="2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2021-04-28T07:34:48Z</dcterms:modified>
</cp:coreProperties>
</file>