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<sst xmlns="http://schemas.openxmlformats.org/spreadsheetml/2006/main" count="932" uniqueCount="384">
  <si>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</si>
  <si>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</si>
  <si>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</si>
  <si>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</si>
  <si>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</si>
  <si>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</si>
  <si>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</si>
  <si>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</si>
  <si>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</si>
  <si>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</si>
  <si>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</si>
  <si>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</si>
  <si>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</si>
  <si>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</si>
  <si>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</si>
  <si>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</si>
  <si>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</si>
  <si>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</si>
  <si>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</si>
  <si>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</si>
  <si>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</si>
  <si>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</si>
  <si>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</si>
  <si>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</si>
  <si>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</si>
  <si>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</si>
  <si>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</si>
  <si>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</si>
  <si>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</si>
  <si>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</si>
  <si>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</si>
  <si>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</si>
  <si>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</si>
  <si>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</si>
  <si>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</si>
  <si>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</si>
  <si>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</si>
  <si>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</si>
  <si>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</si>
  <si>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</si>
  <si>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</si>
  <si>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</si>
  <si>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</si>
  <si>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</si>
  <si>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</si>
  <si>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</si>
  <si>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</si>
  <si>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</si>
  <si>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</si>
  <si>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</si>
  <si>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</si>
  <si>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</si>
  <si>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</si>
  <si>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</si>
  <si>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</si>
  <si>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</si>
  <si>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</si>
  <si>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</si>
  <si>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</si>
  <si>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</si>
  <si>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</si>
  <si>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</si>
  <si>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</si>
  <si>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</si>
  <si>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</si>
  <si>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</si>
  <si>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</si>
  <si>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</si>
  <si>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</si>
  <si>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</si>
  <si>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</si>
  <si>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</si>
  <si>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</si>
  <si>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</si>
  <si>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</si>
  <si>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</si>
  <si>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</si>
  <si>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</si>
  <si>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</si>
  <si>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</si>
  <si>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</si>
  <si>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</si>
  <si>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</si>
  <si>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</si>
  <si>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</si>
  <si>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</si>
  <si>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</si>
  <si>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</si>
  <si>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</si>
  <si>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</si>
  <si>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</si>
  <si>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</si>
  <si>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</si>
  <si>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</si>
  <si>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</si>
  <si>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</si>
  <si>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</si>
  <si>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</si>
  <si>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</si>
  <si>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</si>
  <si>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</si>
  <si>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</si>
  <si>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</si>
  <si>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</si>
  <si>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</si>
  <si>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</si>
  <si>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</si>
  <si>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</si>
  <si>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</si>
  <si>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</si>
  <si>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</si>
  <si>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</si>
  <si>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</si>
  <si>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</si>
  <si>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</si>
  <si>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</si>
  <si>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</si>
  <si>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</si>
  <si>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</si>
  <si>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</si>
  <si>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</si>
  <si>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</si>
  <si>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</si>
  <si>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</si>
  <si>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</si>
  <si>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</si>
  <si>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</si>
  <si>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</si>
  <si>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</si>
  <si>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</si>
  <si>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</si>
  <si>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</si>
  <si>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</si>
  <si>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</si>
  <si>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</si>
  <si>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</si>
  <si>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</si>
  <si>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</si>
  <si>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</si>
  <si>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</si>
  <si>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</si>
  <si>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</si>
  <si>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</si>
  <si>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</si>
  <si>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</si>
  <si>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</si>
  <si>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</si>
  <si>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</si>
  <si>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</si>
  <si>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</si>
  <si>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</si>
  <si>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</si>
  <si>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</si>
  <si>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</si>
  <si>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</si>
  <si>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</si>
  <si>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</si>
  <si>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</si>
  <si>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</si>
  <si>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</si>
  <si>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</si>
  <si>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</si>
  <si>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</si>
  <si>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</si>
  <si>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</si>
  <si>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</si>
  <si>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</si>
  <si>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</si>
  <si>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</si>
  <si>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</si>
  <si>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</si>
  <si>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</si>
  <si>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</si>
  <si>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</si>
  <si>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</si>
  <si>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</si>
  <si>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</si>
  <si>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</si>
  <si>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</si>
  <si>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</si>
  <si>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</si>
  <si>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</si>
  <si>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</si>
  <si>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</si>
  <si>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</si>
  <si>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</si>
  <si>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</si>
  <si>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</si>
  <si>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</si>
  <si>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</si>
  <si>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</si>
  <si>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</si>
  <si>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</si>
  <si>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</si>
  <si>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</si>
  <si>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</si>
  <si>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</si>
  <si>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</si>
  <si>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</si>
  <si>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</si>
  <si>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</si>
  <si>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</si>
  <si>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</si>
  <si>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</si>
  <si>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</si>
  <si>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</si>
  <si>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</si>
  <si>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</si>
  <si>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</si>
  <si>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</si>
  <si>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</si>
  <si>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</si>
  <si>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</si>
  <si>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</si>
  <si>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</si>
  <si>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</si>
  <si>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</si>
  <si>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</si>
  <si>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</si>
  <si>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</si>
  <si>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</si>
  <si>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</si>
  <si>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</si>
  <si>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</si>
  <si>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</si>
  <si>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</si>
  <si>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</si>
  <si>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</si>
  <si>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                                                      по дому № 27А  ул. Ленина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</si>
  <si>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</si>
  <si>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</si>
  <si>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</si>
  <si>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</si>
  <si>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</si>
  <si>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</si>
  <si>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</si>
  <si>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</si>
  <si>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</si>
  <si>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</si>
  <si>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</si>
  <si>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</si>
  <si>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</si>
  <si>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</si>
  <si>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</si>
  <si>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</si>
  <si>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</si>
  <si>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</si>
  <si>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</si>
  <si>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</si>
  <si>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</si>
  <si>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</si>
  <si>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</si>
  <si>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</si>
  <si>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</si>
  <si>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</si>
  <si>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</si>
  <si>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</si>
  <si>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</si>
  <si>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</si>
  <si>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</si>
  <si>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</si>
  <si>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</si>
  <si>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</si>
  <si>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</si>
  <si>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</si>
  <si>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</si>
  <si>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</si>
  <si>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</si>
  <si>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</si>
  <si>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</si>
  <si>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</si>
  <si>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</si>
  <si>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</si>
  <si>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</si>
  <si>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</si>
  <si>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</si>
  <si>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</si>
  <si>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</si>
  <si>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</si>
  <si>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</si>
  <si>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</si>
  <si>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</si>
  <si>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</si>
  <si>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</si>
  <si>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</si>
  <si>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</si>
  <si>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</si>
  <si>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</si>
  <si>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</si>
  <si>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</si>
  <si>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</si>
  <si>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</si>
  <si>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</si>
  <si>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</si>
  <si>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</si>
  <si>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</si>
  <si>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</si>
  <si>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</si>
  <si>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</si>
  <si>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</si>
  <si>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</si>
  <si>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</si>
  <si>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</si>
  <si>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</si>
  <si>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</si>
  <si>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</si>
  <si>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</si>
  <si>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</si>
  <si>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</si>
  <si>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</si>
  <si>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</si>
  <si>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</si>
  <si>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</si>
  <si>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</si>
  <si>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</si>
  <si>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</si>
  <si>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</si>
  <si>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</si>
  <si>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</si>
  <si>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</si>
  <si>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</si>
  <si>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</si>
  <si>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</si>
  <si>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</si>
  <si>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</si>
  <si>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</si>
  <si>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</si>
  <si>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</si>
  <si>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</si>
  <si>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</si>
  <si>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</si>
  <si>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</si>
  <si>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</si>
  <si>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</si>
  <si>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</si>
  <si>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</si>
  <si>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</si>
  <si>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</si>
  <si>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</si>
  <si>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</si>
  <si>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</si>
  <si>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</si>
  <si>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</si>
  <si>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</si>
  <si>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</si>
  <si>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</si>
  <si>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</si>
  <si>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</si>
  <si>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</si>
  <si>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</si>
  <si>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</si>
  <si>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</si>
  <si>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</si>
  <si>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</si>
  <si>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</si>
  <si>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</si>
  <si>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</si>
  <si>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</si>
  <si>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</si>
  <si>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</si>
  <si>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</si>
  <si>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</si>
  <si>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</si>
  <si>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</si>
  <si>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</si>
  <si>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</si>
  <si>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</si>
  <si>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</si>
  <si>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</si>
  <si>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</si>
  <si>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</si>
  <si>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</si>
  <si>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</si>
  <si>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</si>
  <si>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</si>
  <si>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</si>
  <si>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23.9.14</t>
  </si>
  <si>
    <t>24.9.14</t>
  </si>
  <si>
    <t>25.9.14</t>
  </si>
  <si>
    <t>26.9.14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</si>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</sst>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27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DX38">
            <v>0.282357</v>
          </cell>
        </row>
        <row r="39">
          <cell r="DX39">
            <v>0.181005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X4">
            <v>1253.2</v>
          </cell>
        </row>
        <row r="38">
          <cell r="DX38">
            <v>0.282357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6">
          <cell r="DX6">
            <v>0.020816</v>
          </cell>
        </row>
        <row r="10">
          <cell r="DX10">
            <v>0.067284</v>
          </cell>
        </row>
        <row r="12">
          <cell r="DX12">
            <v>0.186191</v>
          </cell>
        </row>
        <row r="14">
          <cell r="DX14">
            <v>0.143598</v>
          </cell>
        </row>
        <row r="15">
          <cell r="DX15">
            <v>0.349837</v>
          </cell>
        </row>
        <row r="17">
          <cell r="DX17">
            <v>0.016067</v>
          </cell>
        </row>
        <row r="18">
          <cell r="DX18">
            <v>0.096402</v>
          </cell>
        </row>
        <row r="20">
          <cell r="DX20">
            <v>0.174567</v>
          </cell>
        </row>
        <row r="21">
          <cell r="DX21">
            <v>0.319027</v>
          </cell>
        </row>
        <row r="24">
          <cell r="DX24">
            <v>0.042173</v>
          </cell>
        </row>
        <row r="27">
          <cell r="DX27">
            <v>0.072181</v>
          </cell>
        </row>
        <row r="28">
          <cell r="DX28">
            <v>0.157123</v>
          </cell>
        </row>
        <row r="29">
          <cell r="DX29">
            <v>0.057403</v>
          </cell>
        </row>
        <row r="30">
          <cell r="DX30">
            <v>0.111103</v>
          </cell>
        </row>
        <row r="34">
          <cell r="DX34">
            <v>0.288607</v>
          </cell>
        </row>
        <row r="46">
          <cell r="DX46">
            <v>0.159</v>
          </cell>
        </row>
        <row r="47">
          <cell r="DX47">
            <v>0.301</v>
          </cell>
        </row>
        <row r="48">
          <cell r="DX48">
            <v>0.077</v>
          </cell>
        </row>
        <row r="49">
          <cell r="DX49">
            <v>0.158</v>
          </cell>
        </row>
        <row r="50">
          <cell r="DX50">
            <v>0.041</v>
          </cell>
        </row>
        <row r="51">
          <cell r="DX51">
            <v>0.216</v>
          </cell>
        </row>
        <row r="52">
          <cell r="DX52">
            <v>0.044</v>
          </cell>
        </row>
        <row r="53">
          <cell r="DX53">
            <v>0.034</v>
          </cell>
        </row>
        <row r="55">
          <cell r="DX55">
            <v>0.268</v>
          </cell>
        </row>
        <row r="56">
          <cell r="DX56">
            <v>0.642</v>
          </cell>
        </row>
        <row r="57">
          <cell r="DX57">
            <v>0.057</v>
          </cell>
        </row>
        <row r="58">
          <cell r="DX58">
            <v>0.024</v>
          </cell>
        </row>
        <row r="59">
          <cell r="DX59">
            <v>0.284</v>
          </cell>
        </row>
        <row r="60">
          <cell r="DX60">
            <v>0.012</v>
          </cell>
        </row>
        <row r="123">
          <cell r="DX123">
            <v>71440.3402752</v>
          </cell>
        </row>
        <row r="124">
          <cell r="DX124">
            <v>78127.57087200004</v>
          </cell>
        </row>
        <row r="125">
          <cell r="DX125">
            <v>18428.05536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2946.9820464001386</v>
          </cell>
        </row>
        <row r="25">
          <cell r="D25">
            <v>8065.66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6.85156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228</v>
      </c>
      <c r="B2" s="22"/>
      <c r="C2" s="22"/>
      <c r="D2" s="22"/>
      <c r="E2" s="2">
        <v>1253.2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231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2946.9820464001386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8065.66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167995.96650720004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2019'!$DX$124</f>
        <v>78127.57087200004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2019'!$DX$123</f>
        <v>71440.3402752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2019'!$DX$125</f>
        <v>18428.05536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157205.71650720004</v>
      </c>
      <c r="E16" s="2">
        <v>162682.11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157205.71650720004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160152.69855360017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45.29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-2213.1995455998112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6365.96</v>
      </c>
      <c r="E25" s="2">
        <f>D12-(D16+D10)+D246-D24+D11</f>
        <v>4797.837499199672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13831.92</v>
      </c>
      <c r="E28" s="2">
        <v>13831.92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11.03728056176189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3171.25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203.02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0.1620012767315672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194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0.15480370252154485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1067.35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0.8516996488988189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1598.85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4">
        <f>E47/E2</f>
        <v>1.2758139163740823</v>
      </c>
    </row>
    <row r="51" spans="1:5" ht="47.25">
      <c r="A51" s="7" t="s">
        <v>215</v>
      </c>
      <c r="B51" s="1" t="s">
        <v>106</v>
      </c>
      <c r="C51" s="1" t="s">
        <v>67</v>
      </c>
      <c r="D51" s="24" t="s">
        <v>201</v>
      </c>
      <c r="E51" s="2">
        <v>108.03</v>
      </c>
    </row>
    <row r="52" spans="1:4" ht="15.75">
      <c r="A52" s="7" t="s">
        <v>216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4">
        <f>E51/E2</f>
        <v>0.08620331950207469</v>
      </c>
    </row>
    <row r="55" spans="1:5" ht="31.5">
      <c r="A55" s="7" t="s">
        <v>219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12190.85</v>
      </c>
      <c r="E60" s="2">
        <v>12190.85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9.727776891158634</v>
      </c>
    </row>
    <row r="65" spans="1:22" s="6" customFormat="1" ht="29.25" customHeight="1">
      <c r="A65" s="19" t="s">
        <v>232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1">
        <v>0</v>
      </c>
    </row>
    <row r="71" spans="1:22" s="6" customFormat="1" ht="32.25" customHeight="1">
      <c r="A71" s="19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239</v>
      </c>
      <c r="B72" s="1" t="s">
        <v>105</v>
      </c>
      <c r="C72" s="1" t="s">
        <v>73</v>
      </c>
      <c r="D72" s="8">
        <f>E72</f>
        <v>19022.06</v>
      </c>
      <c r="E72" s="2">
        <v>19022.06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23">
        <f>E72/E2</f>
        <v>15.17879029684009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5323.97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5323.97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4.248300351101181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3179.4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3179.4</v>
      </c>
      <c r="F84" s="18">
        <v>32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99.35625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1">
        <f>E91+E95</f>
        <v>0</v>
      </c>
      <c r="F90" s="1">
        <v>0</v>
      </c>
    </row>
    <row r="91" spans="1:6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223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248</v>
      </c>
      <c r="B94" s="1" t="s">
        <v>108</v>
      </c>
      <c r="C94" s="1" t="s">
        <v>73</v>
      </c>
      <c r="D94" s="23">
        <v>0</v>
      </c>
      <c r="F94" s="1" t="s">
        <v>210</v>
      </c>
    </row>
    <row r="95" spans="1:6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v>0</v>
      </c>
      <c r="F95" s="1">
        <v>0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23">
        <v>0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E101+E105+E113+E117+E121+E125+E129+E133+E137+E141+E145+E149+E153+E109</f>
        <v>47912.1332</v>
      </c>
    </row>
    <row r="101" spans="1:7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f>F101</f>
        <v>691.7664000000001</v>
      </c>
      <c r="F101" s="18">
        <f>('[3]ГУК 2019'!$DX$53+'[3]ГУК 2019'!$DX$60)*12*E2</f>
        <v>691.7664000000001</v>
      </c>
      <c r="G101" s="2">
        <v>121.25</v>
      </c>
    </row>
    <row r="102" spans="1:7" ht="15.75">
      <c r="A102" s="7" t="s">
        <v>255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256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257</v>
      </c>
      <c r="B104" s="1" t="s">
        <v>108</v>
      </c>
      <c r="C104" s="1" t="s">
        <v>73</v>
      </c>
      <c r="D104" s="23">
        <f>E101/E2</f>
        <v>0.552</v>
      </c>
      <c r="G104" s="2"/>
    </row>
    <row r="105" spans="1:7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f>F105+5000</f>
        <v>7391.1056</v>
      </c>
      <c r="F105" s="18">
        <f>'[3]ГУК 2019'!$DX$46*12*E2</f>
        <v>2391.1056</v>
      </c>
      <c r="G105" s="2">
        <v>1494.44</v>
      </c>
    </row>
    <row r="106" spans="1:7" ht="15.75">
      <c r="A106" s="7" t="s">
        <v>259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7" t="s">
        <v>260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 t="s">
        <v>261</v>
      </c>
      <c r="B108" s="1" t="s">
        <v>108</v>
      </c>
      <c r="C108" s="1" t="s">
        <v>73</v>
      </c>
      <c r="D108" s="23">
        <f>E105/E2</f>
        <v>5.8977861474624955</v>
      </c>
      <c r="G108" s="2"/>
    </row>
    <row r="109" spans="1:7" ht="31.5">
      <c r="A109" s="7" t="s">
        <v>262</v>
      </c>
      <c r="B109" s="1" t="s">
        <v>106</v>
      </c>
      <c r="C109" s="1" t="s">
        <v>67</v>
      </c>
      <c r="D109" s="23" t="s">
        <v>227</v>
      </c>
      <c r="E109" s="2">
        <f>F109</f>
        <v>616.5744</v>
      </c>
      <c r="F109" s="18">
        <f>'[3]ГУК 2019'!$DX$50*12*E2</f>
        <v>616.5744</v>
      </c>
      <c r="G109" s="2">
        <v>530.69</v>
      </c>
    </row>
    <row r="110" spans="1:7" ht="15.75">
      <c r="A110" s="7" t="s">
        <v>263</v>
      </c>
      <c r="B110" s="1" t="s">
        <v>107</v>
      </c>
      <c r="C110" s="1" t="s">
        <v>67</v>
      </c>
      <c r="D110" s="23" t="s">
        <v>24</v>
      </c>
      <c r="G110" s="2"/>
    </row>
    <row r="111" spans="1:7" ht="15.75">
      <c r="A111" s="7" t="s">
        <v>264</v>
      </c>
      <c r="B111" s="1" t="s">
        <v>64</v>
      </c>
      <c r="C111" s="1" t="s">
        <v>67</v>
      </c>
      <c r="D111" s="23" t="s">
        <v>10</v>
      </c>
      <c r="G111" s="2"/>
    </row>
    <row r="112" spans="1:7" ht="15.75">
      <c r="A112" s="7" t="s">
        <v>265</v>
      </c>
      <c r="B112" s="1" t="s">
        <v>108</v>
      </c>
      <c r="C112" s="1" t="s">
        <v>73</v>
      </c>
      <c r="D112" s="23">
        <f>E109/E2</f>
        <v>0.49199999999999994</v>
      </c>
      <c r="G112" s="2"/>
    </row>
    <row r="113" spans="1:7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f>F113</f>
        <v>1022.6112000000002</v>
      </c>
      <c r="F113" s="18">
        <f>('[3]ГУК 2019'!$DX$52+'[3]ГУК 2019'!$DX$58)*12*E2</f>
        <v>1022.6112000000002</v>
      </c>
      <c r="G113" s="2">
        <v>824.07</v>
      </c>
    </row>
    <row r="114" spans="1:7" ht="15.75">
      <c r="A114" s="7" t="s">
        <v>267</v>
      </c>
      <c r="B114" s="1" t="s">
        <v>107</v>
      </c>
      <c r="C114" s="1" t="s">
        <v>67</v>
      </c>
      <c r="D114" s="1" t="s">
        <v>30</v>
      </c>
      <c r="G114" s="2"/>
    </row>
    <row r="115" spans="1:7" ht="15.75">
      <c r="A115" s="7" t="s">
        <v>268</v>
      </c>
      <c r="B115" s="1" t="s">
        <v>64</v>
      </c>
      <c r="C115" s="1" t="s">
        <v>67</v>
      </c>
      <c r="D115" s="1" t="s">
        <v>10</v>
      </c>
      <c r="G115" s="2"/>
    </row>
    <row r="116" spans="1:7" ht="15.75">
      <c r="A116" s="7" t="s">
        <v>269</v>
      </c>
      <c r="B116" s="1" t="s">
        <v>108</v>
      </c>
      <c r="C116" s="1" t="s">
        <v>73</v>
      </c>
      <c r="D116" s="23">
        <f>E113/E2</f>
        <v>0.8160000000000001</v>
      </c>
      <c r="G116" s="2"/>
    </row>
    <row r="117" spans="1:7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13413.98</v>
      </c>
      <c r="F117" s="18">
        <f>('[3]ГУК 2019'!$DX$48+'[3]ГУК 2019'!$DX$56)*12*E2</f>
        <v>10812.6096</v>
      </c>
      <c r="G117" s="2"/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23">
        <f>E117/E2</f>
        <v>10.703782317267793</v>
      </c>
    </row>
    <row r="121" spans="1:7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f>F121</f>
        <v>8556.8496</v>
      </c>
      <c r="F121" s="18">
        <f>('[3]ГУК 2019'!$DX$47+'[3]ГУК 2019'!$DX$55)*12*E2</f>
        <v>8556.8496</v>
      </c>
      <c r="G121" s="2">
        <v>7660</v>
      </c>
    </row>
    <row r="122" spans="1:7" ht="15.75">
      <c r="A122" s="7" t="s">
        <v>275</v>
      </c>
      <c r="B122" s="1" t="s">
        <v>107</v>
      </c>
      <c r="C122" s="1" t="s">
        <v>67</v>
      </c>
      <c r="D122" s="1" t="s">
        <v>33</v>
      </c>
      <c r="G122" s="2"/>
    </row>
    <row r="123" spans="1:7" ht="15.75">
      <c r="A123" s="7" t="s">
        <v>276</v>
      </c>
      <c r="B123" s="1" t="s">
        <v>64</v>
      </c>
      <c r="C123" s="1" t="s">
        <v>67</v>
      </c>
      <c r="D123" s="1" t="s">
        <v>10</v>
      </c>
      <c r="G123" s="2"/>
    </row>
    <row r="124" spans="1:7" ht="15.75">
      <c r="A124" s="7" t="s">
        <v>277</v>
      </c>
      <c r="B124" s="1" t="s">
        <v>108</v>
      </c>
      <c r="C124" s="1" t="s">
        <v>73</v>
      </c>
      <c r="D124" s="23">
        <f>E121/E2</f>
        <v>6.827999999999999</v>
      </c>
      <c r="G124" s="2"/>
    </row>
    <row r="125" spans="1:7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f>F125</f>
        <v>4270.905599999999</v>
      </c>
      <c r="F125" s="18">
        <f>'[3]ГУК 2019'!$DX$59*12*E2</f>
        <v>4270.905599999999</v>
      </c>
      <c r="G125" s="2">
        <v>4268.4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23">
        <f>E125/E2</f>
        <v>3.407999999999999</v>
      </c>
    </row>
    <row r="129" spans="1:7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f>F129</f>
        <v>3248.2944</v>
      </c>
      <c r="F129" s="18">
        <f>'[3]ГУК 2019'!$DX$51*12*E2</f>
        <v>3248.2944</v>
      </c>
      <c r="G129" s="2">
        <v>1083.39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23">
        <f>E129/E2</f>
        <v>2.592</v>
      </c>
    </row>
    <row r="133" spans="1:7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f>F133</f>
        <v>2376.0672</v>
      </c>
      <c r="F133" s="18">
        <f>'[3]ГУК 2019'!$DX$49*12*E2</f>
        <v>2376.0672</v>
      </c>
      <c r="G133" s="2">
        <v>565.19</v>
      </c>
    </row>
    <row r="134" spans="1:7" ht="15.75">
      <c r="A134" s="7" t="s">
        <v>287</v>
      </c>
      <c r="B134" s="1" t="s">
        <v>107</v>
      </c>
      <c r="C134" s="1" t="s">
        <v>67</v>
      </c>
      <c r="D134" s="1" t="s">
        <v>31</v>
      </c>
      <c r="G134" s="2"/>
    </row>
    <row r="135" spans="1:7" ht="15.75">
      <c r="A135" s="7" t="s">
        <v>288</v>
      </c>
      <c r="B135" s="1" t="s">
        <v>64</v>
      </c>
      <c r="C135" s="1" t="s">
        <v>67</v>
      </c>
      <c r="D135" s="1" t="s">
        <v>10</v>
      </c>
      <c r="G135" s="2"/>
    </row>
    <row r="136" spans="1:7" ht="15.75">
      <c r="A136" s="7" t="s">
        <v>289</v>
      </c>
      <c r="B136" s="1" t="s">
        <v>108</v>
      </c>
      <c r="C136" s="1" t="s">
        <v>73</v>
      </c>
      <c r="D136" s="23">
        <f>E133/E2</f>
        <v>1.896</v>
      </c>
      <c r="G136" s="2"/>
    </row>
    <row r="137" spans="1:7" ht="31.5">
      <c r="A137" s="7" t="s">
        <v>290</v>
      </c>
      <c r="B137" s="1" t="s">
        <v>106</v>
      </c>
      <c r="C137" s="1" t="s">
        <v>67</v>
      </c>
      <c r="D137" s="1" t="s">
        <v>206</v>
      </c>
      <c r="E137" s="2">
        <f>F137</f>
        <v>857.1888000000001</v>
      </c>
      <c r="F137" s="18">
        <f>'[3]ГУК 2019'!$DX$57*12*E2</f>
        <v>857.1888000000001</v>
      </c>
      <c r="G137" s="2">
        <v>855.68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23">
        <f>E137/E2</f>
        <v>0.684</v>
      </c>
    </row>
    <row r="141" spans="1:5" ht="31.5">
      <c r="A141" s="7" t="s">
        <v>294</v>
      </c>
      <c r="B141" s="1" t="s">
        <v>106</v>
      </c>
      <c r="C141" s="1" t="s">
        <v>67</v>
      </c>
      <c r="D141" s="23" t="s">
        <v>205</v>
      </c>
      <c r="E141" s="2">
        <v>0</v>
      </c>
    </row>
    <row r="142" spans="1:4" ht="15.75">
      <c r="A142" s="7" t="s">
        <v>295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296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23">
        <f>E141/E2</f>
        <v>0</v>
      </c>
    </row>
    <row r="145" spans="1:7" ht="31.5">
      <c r="A145" s="7" t="s">
        <v>298</v>
      </c>
      <c r="B145" s="1" t="s">
        <v>106</v>
      </c>
      <c r="C145" s="1" t="s">
        <v>67</v>
      </c>
      <c r="D145" s="23" t="s">
        <v>207</v>
      </c>
      <c r="E145" s="2">
        <v>2841.04</v>
      </c>
      <c r="F145" s="18">
        <f>'[3]ГУК 2019'!$DX$6*12*E2</f>
        <v>313.03933440000003</v>
      </c>
      <c r="G145" s="2">
        <v>0</v>
      </c>
    </row>
    <row r="146" spans="1:4" ht="15.75">
      <c r="A146" s="7" t="s">
        <v>299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23">
        <f>E145/E2</f>
        <v>2.26702840727737</v>
      </c>
    </row>
    <row r="149" spans="1:6" ht="31.5">
      <c r="A149" s="7" t="s">
        <v>302</v>
      </c>
      <c r="B149" s="1" t="s">
        <v>106</v>
      </c>
      <c r="C149" s="1" t="s">
        <v>67</v>
      </c>
      <c r="D149" s="23" t="s">
        <v>204</v>
      </c>
      <c r="E149" s="2">
        <v>0</v>
      </c>
      <c r="F149" s="18">
        <f>'[3]ГУК 2019'!$DX$32*12*E2</f>
        <v>0</v>
      </c>
    </row>
    <row r="150" spans="1:4" ht="15.75">
      <c r="A150" s="7" t="s">
        <v>303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304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23">
        <f>E149/E2</f>
        <v>0</v>
      </c>
    </row>
    <row r="153" spans="1:7" ht="31.5">
      <c r="A153" s="7" t="s">
        <v>376</v>
      </c>
      <c r="B153" s="1" t="s">
        <v>106</v>
      </c>
      <c r="C153" s="1" t="s">
        <v>67</v>
      </c>
      <c r="D153" s="1" t="s">
        <v>202</v>
      </c>
      <c r="E153" s="2">
        <v>2625.75</v>
      </c>
      <c r="F153" s="11">
        <f>'[3]ГУК 2019'!$DX$34*12*E2</f>
        <v>4340.1875088</v>
      </c>
      <c r="G153" s="12"/>
    </row>
    <row r="154" spans="1:6" ht="15.75">
      <c r="A154" s="7" t="s">
        <v>377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378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379</v>
      </c>
      <c r="B156" s="1" t="s">
        <v>108</v>
      </c>
      <c r="C156" s="1" t="s">
        <v>73</v>
      </c>
      <c r="D156" s="23">
        <f>E153/E2</f>
        <v>2.09523619533993</v>
      </c>
    </row>
    <row r="157" spans="1:4" ht="47.25">
      <c r="A157" s="19" t="s">
        <v>306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307</v>
      </c>
      <c r="B158" s="1" t="s">
        <v>105</v>
      </c>
      <c r="C158" s="1" t="s">
        <v>73</v>
      </c>
      <c r="D158" s="8">
        <f>E159+E163+E167+E171+E175+E179+E183+E187+E191+E195</f>
        <v>56299.6048992</v>
      </c>
    </row>
    <row r="159" spans="1:7" ht="31.5">
      <c r="A159" s="7" t="s">
        <v>308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'[1]гук(2016)'!$DX$39*12*E2</f>
        <v>2722.0255920000004</v>
      </c>
    </row>
    <row r="160" spans="1:4" ht="15.75">
      <c r="A160" s="7" t="s">
        <v>309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311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312</v>
      </c>
      <c r="B163" s="1" t="s">
        <v>106</v>
      </c>
      <c r="C163" s="1" t="s">
        <v>67</v>
      </c>
      <c r="D163" s="1" t="s">
        <v>225</v>
      </c>
      <c r="E163" s="2">
        <f>'[2]гук(2016)'!$DX$38*12*'[2]гук(2016)'!$DX$4</f>
        <v>4246.197508800001</v>
      </c>
      <c r="F163" s="18">
        <v>1</v>
      </c>
      <c r="G163" s="18">
        <f>'[1]гук(2016)'!$DX$38*12*E2</f>
        <v>4246.197508800001</v>
      </c>
    </row>
    <row r="164" spans="1:4" ht="15.75">
      <c r="A164" s="7" t="s">
        <v>313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314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315</v>
      </c>
      <c r="B166" s="1" t="s">
        <v>108</v>
      </c>
      <c r="C166" s="1" t="s">
        <v>73</v>
      </c>
      <c r="D166" s="23">
        <f>E163/F163</f>
        <v>4246.197508800001</v>
      </c>
    </row>
    <row r="167" spans="1:7" ht="31.5">
      <c r="A167" s="7" t="s">
        <v>316</v>
      </c>
      <c r="B167" s="1" t="s">
        <v>106</v>
      </c>
      <c r="C167" s="1" t="s">
        <v>67</v>
      </c>
      <c r="D167" s="1" t="s">
        <v>41</v>
      </c>
      <c r="E167" s="2">
        <f>F167</f>
        <v>1670.8113552</v>
      </c>
      <c r="F167" s="18">
        <f>'[3]ГУК 2019'!$DX$30*12*E2</f>
        <v>1670.8113552</v>
      </c>
      <c r="G167" s="2">
        <v>75.58</v>
      </c>
    </row>
    <row r="168" spans="1:4" ht="15.75">
      <c r="A168" s="7" t="s">
        <v>317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318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319</v>
      </c>
      <c r="B170" s="1" t="s">
        <v>108</v>
      </c>
      <c r="C170" s="1" t="s">
        <v>73</v>
      </c>
      <c r="D170" s="23">
        <f>E167/E2</f>
        <v>1.3332359999999999</v>
      </c>
    </row>
    <row r="171" spans="1:7" ht="31.5">
      <c r="A171" s="7" t="s">
        <v>320</v>
      </c>
      <c r="B171" s="1" t="s">
        <v>106</v>
      </c>
      <c r="C171" s="1" t="s">
        <v>67</v>
      </c>
      <c r="D171" s="1" t="s">
        <v>42</v>
      </c>
      <c r="E171" s="2">
        <f>F171</f>
        <v>1085.4867504</v>
      </c>
      <c r="F171" s="18">
        <f>'[3]ГУК 2019'!$DX$27*12*E2</f>
        <v>1085.4867504</v>
      </c>
      <c r="G171" s="2">
        <v>767.02</v>
      </c>
    </row>
    <row r="172" spans="1:4" ht="15.75">
      <c r="A172" s="7" t="s">
        <v>321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322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323</v>
      </c>
      <c r="B174" s="1" t="s">
        <v>108</v>
      </c>
      <c r="C174" s="1" t="s">
        <v>73</v>
      </c>
      <c r="D174" s="23">
        <f>E171/E2</f>
        <v>0.8661719999999998</v>
      </c>
    </row>
    <row r="175" spans="1:7" ht="31.5">
      <c r="A175" s="7" t="s">
        <v>324</v>
      </c>
      <c r="B175" s="1" t="s">
        <v>106</v>
      </c>
      <c r="C175" s="1" t="s">
        <v>67</v>
      </c>
      <c r="D175" s="1" t="s">
        <v>43</v>
      </c>
      <c r="E175" s="2">
        <f>F175</f>
        <v>4797.6556368</v>
      </c>
      <c r="F175" s="18">
        <f>'[3]ГУК 2019'!$DX$21*12*E2</f>
        <v>4797.6556368</v>
      </c>
      <c r="G175" s="2">
        <f>0</f>
        <v>0</v>
      </c>
    </row>
    <row r="176" spans="1:4" ht="15.75">
      <c r="A176" s="7" t="s">
        <v>325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326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327</v>
      </c>
      <c r="B178" s="1" t="s">
        <v>108</v>
      </c>
      <c r="C178" s="1" t="s">
        <v>73</v>
      </c>
      <c r="D178" s="23">
        <f>E175/E2</f>
        <v>3.828324</v>
      </c>
    </row>
    <row r="179" spans="1:7" ht="31.5">
      <c r="A179" s="7" t="s">
        <v>328</v>
      </c>
      <c r="B179" s="1" t="s">
        <v>106</v>
      </c>
      <c r="C179" s="1" t="s">
        <v>67</v>
      </c>
      <c r="D179" s="1" t="s">
        <v>195</v>
      </c>
      <c r="E179" s="2">
        <f>F179</f>
        <v>2625.2083728</v>
      </c>
      <c r="F179" s="18">
        <f>'[3]ГУК 2019'!$DX$20*12*E2</f>
        <v>2625.2083728</v>
      </c>
      <c r="G179" s="2">
        <v>1080.8</v>
      </c>
    </row>
    <row r="180" spans="1:4" ht="15.75">
      <c r="A180" s="7" t="s">
        <v>329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330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331</v>
      </c>
      <c r="B182" s="1" t="s">
        <v>108</v>
      </c>
      <c r="C182" s="1" t="s">
        <v>73</v>
      </c>
      <c r="D182" s="23">
        <f>E179/E2</f>
        <v>2.094804</v>
      </c>
    </row>
    <row r="183" spans="1:7" ht="31.5">
      <c r="A183" s="7" t="s">
        <v>332</v>
      </c>
      <c r="B183" s="1" t="s">
        <v>106</v>
      </c>
      <c r="C183" s="1" t="s">
        <v>67</v>
      </c>
      <c r="D183" s="1" t="s">
        <v>44</v>
      </c>
      <c r="E183" s="2">
        <f>F183</f>
        <v>863.2492752</v>
      </c>
      <c r="F183" s="18">
        <f>'[3]ГУК 2019'!$DX$29*12*E2</f>
        <v>863.2492752</v>
      </c>
      <c r="G183" s="2">
        <v>0</v>
      </c>
    </row>
    <row r="184" spans="1:4" ht="15.75">
      <c r="A184" s="7" t="s">
        <v>333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334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335</v>
      </c>
      <c r="B186" s="1" t="s">
        <v>108</v>
      </c>
      <c r="C186" s="1" t="s">
        <v>73</v>
      </c>
      <c r="D186" s="23">
        <f>E183/E2</f>
        <v>0.688836</v>
      </c>
    </row>
    <row r="187" spans="1:6" ht="31.5">
      <c r="A187" s="7" t="s">
        <v>336</v>
      </c>
      <c r="B187" s="1" t="s">
        <v>106</v>
      </c>
      <c r="C187" s="1" t="s">
        <v>67</v>
      </c>
      <c r="D187" s="1" t="s">
        <v>45</v>
      </c>
      <c r="E187" s="2">
        <v>5611.75</v>
      </c>
      <c r="F187" s="18">
        <f>'[3]ГУК 2019'!$DX$28*12*E2</f>
        <v>2362.8785232000005</v>
      </c>
    </row>
    <row r="188" spans="1:6" ht="15.75">
      <c r="A188" s="7" t="s">
        <v>337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338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339</v>
      </c>
      <c r="B190" s="1" t="s">
        <v>108</v>
      </c>
      <c r="C190" s="1" t="s">
        <v>73</v>
      </c>
      <c r="D190" s="23">
        <f>E187/E2</f>
        <v>4.477936482604532</v>
      </c>
    </row>
    <row r="191" spans="1:6" ht="31.5">
      <c r="A191" s="7" t="s">
        <v>340</v>
      </c>
      <c r="B191" s="1" t="s">
        <v>106</v>
      </c>
      <c r="C191" s="1" t="s">
        <v>67</v>
      </c>
      <c r="D191" s="1" t="s">
        <v>46</v>
      </c>
      <c r="E191" s="2">
        <v>33250.82</v>
      </c>
      <c r="F191" s="18">
        <f>'[3]ГУК 2019'!$DX$24*12*E2</f>
        <v>634.2144432</v>
      </c>
    </row>
    <row r="192" spans="1:4" ht="15.75">
      <c r="A192" s="7" t="s">
        <v>341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342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343</v>
      </c>
      <c r="B194" s="1" t="s">
        <v>108</v>
      </c>
      <c r="C194" s="1" t="s">
        <v>73</v>
      </c>
      <c r="D194" s="23">
        <f>E191/E2</f>
        <v>26.53273220555378</v>
      </c>
    </row>
    <row r="195" spans="1:5" ht="31.5">
      <c r="A195" s="7" t="s">
        <v>344</v>
      </c>
      <c r="B195" s="1" t="s">
        <v>106</v>
      </c>
      <c r="C195" s="1" t="s">
        <v>67</v>
      </c>
      <c r="D195" s="23" t="s">
        <v>224</v>
      </c>
      <c r="E195" s="2">
        <v>0</v>
      </c>
    </row>
    <row r="196" spans="1:4" ht="15.75">
      <c r="A196" s="7" t="s">
        <v>345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346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347</v>
      </c>
      <c r="B198" s="1" t="s">
        <v>108</v>
      </c>
      <c r="C198" s="1" t="s">
        <v>73</v>
      </c>
      <c r="D198" s="23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1434.71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7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  <c r="F205" s="18">
        <f>'[3]ГУК 2019'!$DX$12*12*E2</f>
        <v>2800.0147344</v>
      </c>
      <c r="G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7" ht="31.5">
      <c r="A209" s="7" t="s">
        <v>348</v>
      </c>
      <c r="B209" s="1" t="s">
        <v>106</v>
      </c>
      <c r="C209" s="1" t="s">
        <v>67</v>
      </c>
      <c r="D209" s="1" t="s">
        <v>49</v>
      </c>
      <c r="E209" s="2">
        <v>1434.71</v>
      </c>
      <c r="F209" s="18">
        <f>'[3]ГУК 2019'!$DX$14*12*E2</f>
        <v>2159.4841632000002</v>
      </c>
      <c r="G209" s="2">
        <v>0</v>
      </c>
    </row>
    <row r="210" spans="1:4" ht="15.75">
      <c r="A210" s="7" t="s">
        <v>349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351</v>
      </c>
      <c r="B212" s="1" t="s">
        <v>108</v>
      </c>
      <c r="C212" s="1" t="s">
        <v>73</v>
      </c>
      <c r="D212" s="25">
        <f>E209/E2</f>
        <v>1.1448372167251835</v>
      </c>
    </row>
    <row r="213" spans="1:5" ht="31.5">
      <c r="A213" s="7" t="s">
        <v>352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356</v>
      </c>
      <c r="B217" s="1" t="s">
        <v>106</v>
      </c>
      <c r="C217" s="1" t="s">
        <v>67</v>
      </c>
      <c r="D217" s="1" t="s">
        <v>208</v>
      </c>
      <c r="E217" s="2">
        <v>0</v>
      </c>
      <c r="F217" s="18">
        <f>'[3]ГУК 2019'!$DX$10*12*E2</f>
        <v>1011.8437055999999</v>
      </c>
    </row>
    <row r="218" spans="1:4" ht="15.75">
      <c r="A218" s="7" t="s">
        <v>357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359</v>
      </c>
      <c r="B220" s="1" t="s">
        <v>108</v>
      </c>
      <c r="C220" s="1" t="s">
        <v>73</v>
      </c>
      <c r="D220" s="23">
        <f>E217/E2</f>
        <v>0</v>
      </c>
    </row>
    <row r="221" spans="1:5" ht="31.5">
      <c r="A221" s="7" t="s">
        <v>360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363</v>
      </c>
      <c r="B224" s="1" t="s">
        <v>108</v>
      </c>
      <c r="C224" s="1" t="s">
        <v>73</v>
      </c>
      <c r="D224" s="23">
        <f>E221/E2</f>
        <v>0</v>
      </c>
    </row>
    <row r="225" spans="1:7" ht="31.5">
      <c r="A225" s="7" t="s">
        <v>364</v>
      </c>
      <c r="B225" s="1" t="s">
        <v>106</v>
      </c>
      <c r="C225" s="1" t="s">
        <v>67</v>
      </c>
      <c r="D225" s="1" t="s">
        <v>0</v>
      </c>
      <c r="E225" s="2">
        <v>0</v>
      </c>
      <c r="F225" s="18">
        <f>'[3]ГУК 2019'!$DX$17*12*E2</f>
        <v>241.62197280000004</v>
      </c>
      <c r="G225" s="2">
        <v>0</v>
      </c>
    </row>
    <row r="226" spans="1:4" ht="15.75">
      <c r="A226" s="7" t="s">
        <v>365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367</v>
      </c>
      <c r="B228" s="1" t="s">
        <v>108</v>
      </c>
      <c r="C228" s="1" t="s">
        <v>73</v>
      </c>
      <c r="D228" s="23">
        <f>E225/E2</f>
        <v>0</v>
      </c>
    </row>
    <row r="229" spans="1:7" ht="31.5">
      <c r="A229" s="7" t="s">
        <v>368</v>
      </c>
      <c r="B229" s="1" t="s">
        <v>106</v>
      </c>
      <c r="C229" s="1" t="s">
        <v>67</v>
      </c>
      <c r="D229" s="1" t="s">
        <v>51</v>
      </c>
      <c r="E229" s="2">
        <v>0</v>
      </c>
      <c r="F229" s="18">
        <f>'[3]ГУК 2019'!$DX$15*12*E2</f>
        <v>5260.9887408</v>
      </c>
      <c r="G229" s="2">
        <v>0</v>
      </c>
    </row>
    <row r="230" spans="1:4" ht="15.75">
      <c r="A230" s="7" t="s">
        <v>369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370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371</v>
      </c>
      <c r="B232" s="1" t="s">
        <v>108</v>
      </c>
      <c r="C232" s="1" t="s">
        <v>73</v>
      </c>
      <c r="D232" s="23">
        <f>E229/E2</f>
        <v>0</v>
      </c>
    </row>
    <row r="233" spans="1:7" ht="31.5">
      <c r="A233" s="7" t="s">
        <v>372</v>
      </c>
      <c r="B233" s="1" t="s">
        <v>106</v>
      </c>
      <c r="C233" s="1" t="s">
        <v>67</v>
      </c>
      <c r="D233" s="1" t="s">
        <v>52</v>
      </c>
      <c r="E233" s="2">
        <v>0</v>
      </c>
      <c r="F233" s="18">
        <f>'[3]ГУК 2019'!$DX$18*12*E2</f>
        <v>1449.7318368</v>
      </c>
      <c r="G233" s="2">
        <v>0</v>
      </c>
    </row>
    <row r="234" spans="1:4" ht="15.75">
      <c r="A234" s="7" t="s">
        <v>373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374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375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380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203</v>
      </c>
    </row>
    <row r="238" spans="1:4" ht="15.75">
      <c r="A238" s="7" t="s">
        <v>381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382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383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162365.89809919999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1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1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-13324.29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10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8900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2021-03-24T05:59:44Z</dcterms:modified>
  <cp:category/>
  <cp:version/>
  <cp:contentType/>
  <cp:contentStatus/>
</cp:coreProperties>
</file>