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Лист1!$A$1:$F$252</definedName>
  </definedNames>
  <calcPr calcId="162913"/>
</workbook>
</file>

<file path=xl/calcChain.xml><?xml version="1.0" encoding="utf-8"?>
<calcChain xmlns="http://schemas.openxmlformats.org/spreadsheetml/2006/main">
  <c r="D11" i="1" l="1"/>
  <c r="D10" i="1"/>
  <c r="D9" i="1"/>
  <c r="D15" i="1" l="1"/>
  <c r="D14" i="1"/>
  <c r="D13" i="1"/>
  <c r="D82" i="1" l="1"/>
  <c r="D150" i="1" l="1"/>
  <c r="E89" i="1"/>
  <c r="D72" i="1" l="1"/>
  <c r="D146" i="1"/>
  <c r="D118" i="1" l="1"/>
  <c r="D152" i="1" l="1"/>
  <c r="D84" i="1" l="1"/>
  <c r="D76" i="1" l="1"/>
  <c r="D226" i="1"/>
  <c r="D222" i="1"/>
  <c r="D218" i="1"/>
  <c r="D214" i="1"/>
  <c r="D210" i="1"/>
  <c r="D206" i="1"/>
  <c r="D194" i="1"/>
  <c r="D184" i="1"/>
  <c r="D180" i="1"/>
  <c r="D176" i="1"/>
  <c r="D172" i="1"/>
  <c r="D168" i="1"/>
  <c r="D164" i="1"/>
  <c r="D160" i="1"/>
  <c r="D156" i="1"/>
  <c r="D142" i="1"/>
  <c r="D138" i="1"/>
  <c r="D134" i="1"/>
  <c r="D130" i="1"/>
  <c r="D126" i="1"/>
  <c r="D122" i="1"/>
  <c r="D114" i="1"/>
  <c r="D110" i="1"/>
  <c r="D106" i="1"/>
  <c r="D102" i="1"/>
  <c r="D98" i="1"/>
  <c r="D94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6" i="1" s="1"/>
  <c r="D22" i="1" s="1"/>
  <c r="D186" i="1"/>
  <c r="D227" i="1" s="1"/>
  <c r="D24" i="1" l="1"/>
</calcChain>
</file>

<file path=xl/sharedStrings.xml><?xml version="1.0" encoding="utf-8"?>
<sst xmlns="http://schemas.openxmlformats.org/spreadsheetml/2006/main" count="915" uniqueCount="371">
  <si>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</si>
  <si>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</si>
  <si>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</si>
  <si>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</si>
  <si>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</si>
  <si>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</si>
  <si>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</si>
  <si>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</si>
  <si>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</si>
  <si>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</si>
  <si>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</si>
  <si>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</si>
  <si>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</si>
  <si>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</si>
  <si>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</si>
  <si>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</si>
  <si>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</si>
  <si>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</si>
  <si>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</si>
  <si>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</si>
  <si>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</si>
  <si>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</si>
  <si>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</si>
  <si>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</si>
  <si>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</si>
  <si>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</si>
  <si>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</si>
  <si>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</si>
  <si>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</si>
  <si>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</si>
  <si>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</si>
  <si>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</si>
  <si>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</si>
  <si>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</si>
  <si>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</si>
  <si>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</si>
  <si>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</si>
  <si>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</si>
  <si>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</si>
  <si>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</si>
  <si>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</si>
  <si>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</si>
  <si>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</si>
  <si>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</si>
  <si>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</si>
  <si>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</si>
  <si>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</si>
  <si>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</si>
  <si>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</si>
  <si>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</si>
  <si>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</si>
  <si>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</si>
  <si>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</si>
  <si>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</si>
  <si>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</si>
  <si>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</si>
  <si>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</si>
  <si>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</si>
  <si>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</si>
  <si>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</si>
  <si>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</si>
  <si>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</si>
  <si>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</si>
  <si>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</si>
  <si>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</si>
  <si>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</si>
  <si>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</si>
  <si>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</si>
  <si>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</si>
  <si>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</si>
  <si>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</si>
  <si>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</si>
  <si>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</si>
  <si>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</si>
  <si>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</si>
  <si>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</si>
  <si>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</si>
  <si>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</si>
  <si>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</si>
  <si>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</si>
  <si>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</si>
  <si>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</si>
  <si>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</si>
  <si>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</si>
  <si>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</si>
  <si>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</si>
  <si>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</si>
  <si>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</si>
  <si>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</si>
  <si>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</si>
  <si>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</si>
  <si>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</si>
  <si>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</si>
  <si>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</si>
  <si>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</si>
  <si>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</si>
  <si>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</si>
  <si>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</si>
  <si>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</si>
  <si>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</si>
  <si>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</si>
  <si>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</si>
  <si>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</si>
  <si>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</si>
  <si>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</si>
  <si>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</si>
  <si>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</si>
  <si>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</si>
  <si>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</si>
  <si>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</si>
  <si>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</si>
  <si>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</si>
  <si>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</si>
  <si>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</si>
  <si>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</si>
  <si>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</si>
  <si>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</si>
  <si>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</si>
  <si>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</si>
  <si>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</si>
  <si>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</si>
  <si>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</si>
  <si>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</si>
  <si>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</si>
  <si>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</si>
  <si>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</si>
  <si>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</si>
  <si>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</si>
  <si>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</si>
  <si>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</si>
  <si>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</si>
  <si>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</si>
  <si>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</si>
  <si>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</si>
  <si>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</si>
  <si>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</si>
  <si>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</si>
  <si>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</si>
  <si>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</si>
  <si>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</si>
  <si>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</si>
  <si>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</si>
  <si>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</si>
  <si>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</si>
  <si>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</si>
  <si>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</si>
  <si>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</si>
  <si>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</si>
  <si>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</si>
  <si>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</si>
  <si>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</si>
  <si>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</si>
  <si>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</si>
  <si>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</si>
  <si>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</si>
  <si>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</si>
  <si>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</si>
  <si>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</si>
  <si>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</si>
  <si>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</si>
  <si>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</si>
  <si>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</si>
  <si>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</si>
  <si>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</si>
  <si>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</si>
  <si>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</si>
  <si>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</si>
  <si>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</si>
  <si>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</si>
  <si>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</si>
  <si>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</si>
  <si>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</si>
  <si>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</si>
  <si>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</si>
  <si>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</si>
  <si>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</si>
  <si>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</si>
  <si>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</si>
  <si>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</si>
  <si>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</si>
  <si>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</si>
  <si>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</si>
  <si>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</si>
  <si>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</si>
  <si>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</si>
  <si>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</si>
  <si>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</si>
  <si>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</si>
  <si>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</si>
  <si>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</si>
  <si>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</si>
  <si>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</si>
  <si>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</si>
  <si>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</si>
  <si>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</si>
  <si>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</si>
  <si>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</si>
  <si>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</si>
  <si>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</si>
  <si>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</si>
  <si>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</si>
  <si>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</si>
  <si>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</si>
  <si>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Диреткор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</si>
  <si>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</si>
  <si>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</si>
  <si>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</si>
  <si>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</si>
  <si>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шт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</si>
  <si>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</si>
  <si>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</si>
  <si>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</si>
  <si>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</si>
  <si>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</si>
  <si>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</si>
  <si>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</si>
  <si>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</si>
  <si>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</si>
  <si>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</si>
  <si>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</si>
  <si>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</si>
  <si>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</si>
  <si>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</si>
  <si>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</si>
  <si>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</si>
  <si>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</si>
  <si>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</si>
  <si>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</si>
  <si>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</si>
  <si>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</si>
  <si>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</si>
  <si>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</si>
  <si>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</si>
  <si>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</si>
  <si>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</si>
  <si>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</si>
  <si>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</si>
  <si>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</si>
  <si>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</si>
  <si>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</si>
  <si>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</si>
  <si>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</si>
  <si>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</si>
  <si>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</si>
  <si>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</si>
  <si>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</si>
  <si>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</si>
  <si>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</si>
  <si>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</si>
  <si>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</si>
  <si>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</si>
  <si>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</si>
  <si>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</si>
  <si>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</si>
  <si>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</si>
  <si>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</si>
  <si>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</si>
  <si>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</si>
  <si>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</si>
  <si>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</si>
  <si>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</si>
  <si>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</si>
  <si>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</si>
  <si>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</si>
  <si>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</si>
  <si>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</si>
  <si>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</si>
  <si>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</si>
  <si>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</si>
  <si>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</si>
  <si>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</si>
  <si>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</si>
  <si>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</si>
  <si>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</si>
  <si>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</si>
  <si>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</si>
  <si>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</si>
  <si>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</si>
  <si>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</si>
  <si>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</si>
  <si>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</si>
  <si>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</si>
  <si>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</si>
  <si>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</si>
  <si>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</si>
  <si>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</si>
  <si>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</si>
  <si>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</si>
  <si>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</si>
  <si>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</si>
  <si>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</si>
  <si>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</si>
  <si>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</si>
  <si>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</si>
  <si>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</si>
  <si>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</si>
  <si>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</si>
  <si>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</si>
  <si>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</si>
  <si>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</si>
  <si>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</si>
  <si>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</si>
  <si>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</si>
  <si>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</si>
  <si>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</si>
  <si>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</si>
  <si>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</si>
  <si>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</si>
  <si>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</si>
  <si>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</si>
  <si>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</si>
  <si>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</si>
  <si>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</si>
  <si>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</si>
  <si>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</si>
  <si>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</si>
  <si>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</si>
  <si>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</si>
  <si>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</si>
  <si>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</si>
  <si>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</si>
  <si>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</si>
  <si>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</si>
  <si>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</si>
  <si>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</si>
  <si>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</si>
  <si>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</si>
  <si>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</si>
  <si>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</si>
  <si>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</si>
  <si>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</si>
  <si>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</si>
  <si>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</si>
  <si>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</si>
  <si>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</si>
  <si>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</si>
  <si>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</si>
  <si>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</si>
  <si>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</si>
  <si>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</si>
  <si>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</si>
  <si>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</si>
  <si>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</si>
  <si>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</si>
  <si>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</si>
  <si>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</si>
  <si>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</si>
  <si>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</si>
  <si>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</si>
  <si>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</si>
  <si>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</si>
  <si>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</si>
  <si>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</si>
  <si>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</si>
  <si>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</si>
  <si>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</si>
  <si>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</si>
  <si>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</si>
  <si>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</si>
  <si>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</si>
  <si>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</si>
  <si>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</si>
  <si>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</si>
  <si>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</si>
  <si>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</si>
  <si>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</si>
  <si>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</si>
  <si>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Отчет об исполнении управляющей организацией ООО "ГУК "Привокзальная" договора оказания услуг выполнения работ за 2020 год по дому №65    ул. Интернациональная  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</si>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</sst>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45;&#1056;&#1040;&#1058;&#1048;&#1047;&#1040;&#1062;&#1048;&#1071;\&#1044;&#1045;&#1056;&#1040;&#1058;&#1048;&#1047;&#1040;&#1062;&#1048;&#1071;%20&#1048;%20&#1044;&#1045;&#1047;&#1048;&#1053;&#1057;&#1045;&#1050;&#1062;&#1048;&#1071;%202013-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65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GA123">
            <v>22758.563669999996</v>
          </cell>
        </row>
        <row r="124">
          <cell r="GA124">
            <v>25395.369030000009</v>
          </cell>
        </row>
        <row r="125">
          <cell r="GA125">
            <v>5992.2060000000001</v>
          </cell>
        </row>
      </sheetData>
      <sheetData sheetId="1">
        <row r="124">
          <cell r="CE124">
            <v>175569.72280020002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ные работы 2018 г."/>
      <sheetName val="выполненные работы 2017 г."/>
      <sheetName val="2013-2016"/>
      <sheetName val="отчеты апрель-март"/>
      <sheetName val="УпрКомп"/>
      <sheetName val="ГУК"/>
      <sheetName val="УК"/>
      <sheetName val="Лист1"/>
      <sheetName val="выполненные работы "/>
    </sheetNames>
    <sheetDataSet>
      <sheetData sheetId="0">
        <row r="37">
          <cell r="GW37">
            <v>112.54</v>
          </cell>
        </row>
        <row r="126">
          <cell r="GW1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-71058.6581367857</v>
          </cell>
        </row>
        <row r="25">
          <cell r="D25">
            <v>4039.68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90" zoomScaleNormal="90" zoomScaleSheetLayoutView="90" workbookViewId="0">
      <selection activeCell="D185" sqref="D185"/>
    </sheetView>
  </sheetViews>
  <sheetFormatPr defaultRowHeight="15.75" x14ac:dyDescent="0.25"/>
  <cols>
    <col min="1" max="1" width="9.140625" style="18"/>
    <col min="2" max="2" width="62.42578125" style="22" customWidth="1"/>
    <col min="3" max="3" width="24.28515625" style="22" customWidth="1"/>
    <col min="4" max="4" width="62.7109375" style="22" customWidth="1"/>
    <col min="5" max="5" width="21.140625" style="22" hidden="1" customWidth="1"/>
    <col min="6" max="6" width="17.85546875" style="22" hidden="1" customWidth="1"/>
    <col min="7" max="12" width="9.140625" style="22" hidden="1" customWidth="1"/>
    <col min="13" max="17" width="9.140625" style="22" customWidth="1"/>
    <col min="18" max="22" width="9.140625" style="22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2" t="s">
        <v>0</v>
      </c>
    </row>
    <row r="2" spans="1:22" s="5" customFormat="1" ht="33.75" customHeight="1" x14ac:dyDescent="0.25">
      <c r="A2" s="24" t="s">
        <v>367</v>
      </c>
      <c r="B2" s="24"/>
      <c r="C2" s="24"/>
      <c r="D2" s="24"/>
      <c r="E2" s="22">
        <v>407.5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370</v>
      </c>
    </row>
    <row r="8" spans="1:22" ht="42.75" customHeight="1" x14ac:dyDescent="0.25">
      <c r="A8" s="25" t="s">
        <v>12</v>
      </c>
      <c r="B8" s="25"/>
      <c r="C8" s="25"/>
      <c r="D8" s="25"/>
    </row>
    <row r="9" spans="1:22" x14ac:dyDescent="0.25">
      <c r="A9" s="6" t="s">
        <v>13</v>
      </c>
      <c r="B9" s="1" t="s">
        <v>14</v>
      </c>
      <c r="C9" s="1" t="s">
        <v>15</v>
      </c>
      <c r="D9" s="17">
        <f>[3]Лист1!$D$23</f>
        <v>0</v>
      </c>
      <c r="E9" s="22" t="s">
        <v>206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[3]Лист1!$D$24</f>
        <v>-71058.6581367857</v>
      </c>
      <c r="E10" s="22" t="s">
        <v>206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7">
        <f>[3]Лист1!$D$25</f>
        <v>4039.68</v>
      </c>
      <c r="E11" s="22" t="s">
        <v>206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54146.138700000003</v>
      </c>
      <c r="E12" s="22" t="s">
        <v>207</v>
      </c>
    </row>
    <row r="13" spans="1:22" x14ac:dyDescent="0.25">
      <c r="A13" s="6" t="s">
        <v>22</v>
      </c>
      <c r="B13" s="19" t="s">
        <v>23</v>
      </c>
      <c r="C13" s="1" t="s">
        <v>15</v>
      </c>
      <c r="D13" s="7">
        <f>'[1]ГУК 2019'!$GA$124</f>
        <v>25395.369030000009</v>
      </c>
      <c r="E13" s="22" t="s">
        <v>207</v>
      </c>
    </row>
    <row r="14" spans="1:22" x14ac:dyDescent="0.25">
      <c r="A14" s="6" t="s">
        <v>24</v>
      </c>
      <c r="B14" s="19" t="s">
        <v>25</v>
      </c>
      <c r="C14" s="1" t="s">
        <v>15</v>
      </c>
      <c r="D14" s="7">
        <f>'[1]ГУК 2019'!$GA$123</f>
        <v>22758.563669999996</v>
      </c>
      <c r="E14" s="22" t="s">
        <v>207</v>
      </c>
    </row>
    <row r="15" spans="1:22" x14ac:dyDescent="0.25">
      <c r="A15" s="6" t="s">
        <v>26</v>
      </c>
      <c r="B15" s="19" t="s">
        <v>27</v>
      </c>
      <c r="C15" s="1" t="s">
        <v>15</v>
      </c>
      <c r="D15" s="7">
        <f>'[1]ГУК 2019'!$GA$125</f>
        <v>5992.2060000000001</v>
      </c>
      <c r="E15" s="22" t="s">
        <v>207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46098.078700000005</v>
      </c>
      <c r="E16" s="22">
        <v>40212.14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D12-D25+D232+D248</f>
        <v>46098.078700000005</v>
      </c>
      <c r="E17" s="22" t="s">
        <v>206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19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19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19">
        <v>0</v>
      </c>
      <c r="E20" s="22" t="s">
        <v>206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19">
        <v>0</v>
      </c>
      <c r="E21" s="22" t="s">
        <v>206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-24960.579436785694</v>
      </c>
      <c r="E22" s="22" t="s">
        <v>206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129.72</v>
      </c>
      <c r="E23" s="22" t="s">
        <v>206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D22-D227</f>
        <v>-87435.898461785691</v>
      </c>
      <c r="E24" s="22" t="s">
        <v>206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3898.74</v>
      </c>
      <c r="E25" s="22" t="s">
        <v>206</v>
      </c>
    </row>
    <row r="26" spans="1:22" ht="35.25" customHeight="1" x14ac:dyDescent="0.25">
      <c r="A26" s="25" t="s">
        <v>48</v>
      </c>
      <c r="B26" s="25"/>
      <c r="C26" s="25"/>
      <c r="D26" s="25"/>
    </row>
    <row r="27" spans="1:22" s="5" customFormat="1" ht="31.5" x14ac:dyDescent="0.25">
      <c r="A27" s="23" t="s">
        <v>49</v>
      </c>
      <c r="B27" s="3" t="s">
        <v>50</v>
      </c>
      <c r="C27" s="3" t="s">
        <v>7</v>
      </c>
      <c r="D27" s="3" t="s">
        <v>51</v>
      </c>
      <c r="E27" s="22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3377.6777249999996</v>
      </c>
      <c r="E28" s="15">
        <v>3377.6777249999996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2" t="s">
        <v>206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8.2887796932515325</v>
      </c>
    </row>
    <row r="33" spans="1:22" s="5" customFormat="1" ht="31.5" x14ac:dyDescent="0.25">
      <c r="A33" s="23" t="s">
        <v>64</v>
      </c>
      <c r="B33" s="3" t="s">
        <v>50</v>
      </c>
      <c r="C33" s="3" t="s">
        <v>7</v>
      </c>
      <c r="D33" s="3" t="s">
        <v>65</v>
      </c>
      <c r="E33" s="22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2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2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2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2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2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2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3" t="s">
        <v>103</v>
      </c>
      <c r="B59" s="3" t="s">
        <v>50</v>
      </c>
      <c r="C59" s="3" t="s">
        <v>7</v>
      </c>
      <c r="D59" s="3" t="s">
        <v>104</v>
      </c>
      <c r="E59" s="22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1">
        <f>E60</f>
        <v>2976.9363000000003</v>
      </c>
      <c r="E60" s="15">
        <v>2976.9363000000003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2" t="s">
        <v>206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7.3053651533742343</v>
      </c>
    </row>
    <row r="65" spans="1:22" s="5" customFormat="1" ht="23.25" customHeight="1" x14ac:dyDescent="0.25">
      <c r="A65" s="23" t="s">
        <v>209</v>
      </c>
      <c r="B65" s="3" t="s">
        <v>50</v>
      </c>
      <c r="C65" s="3" t="s">
        <v>7</v>
      </c>
      <c r="D65" s="3" t="s">
        <v>114</v>
      </c>
      <c r="E65" s="22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210</v>
      </c>
      <c r="B66" s="1" t="s">
        <v>53</v>
      </c>
      <c r="C66" s="1" t="s">
        <v>15</v>
      </c>
      <c r="D66" s="1">
        <f>E66</f>
        <v>5992.21</v>
      </c>
      <c r="E66" s="22">
        <v>5992.21</v>
      </c>
    </row>
    <row r="67" spans="1:22" ht="31.5" x14ac:dyDescent="0.25">
      <c r="A67" s="6" t="s">
        <v>211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212</v>
      </c>
      <c r="B68" s="1" t="s">
        <v>58</v>
      </c>
      <c r="C68" s="1" t="s">
        <v>7</v>
      </c>
      <c r="D68" s="1" t="s">
        <v>109</v>
      </c>
      <c r="E68" s="22" t="s">
        <v>206</v>
      </c>
    </row>
    <row r="69" spans="1:22" x14ac:dyDescent="0.25">
      <c r="A69" s="6" t="s">
        <v>213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214</v>
      </c>
      <c r="B70" s="1" t="s">
        <v>63</v>
      </c>
      <c r="C70" s="1" t="s">
        <v>15</v>
      </c>
      <c r="D70" s="8">
        <f>E66/E2</f>
        <v>14.70480981595092</v>
      </c>
    </row>
    <row r="71" spans="1:22" s="5" customFormat="1" ht="31.5" x14ac:dyDescent="0.25">
      <c r="A71" s="23" t="s">
        <v>215</v>
      </c>
      <c r="B71" s="3" t="s">
        <v>50</v>
      </c>
      <c r="C71" s="3" t="s">
        <v>7</v>
      </c>
      <c r="D71" s="3" t="s">
        <v>118</v>
      </c>
      <c r="E71" s="22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216</v>
      </c>
      <c r="B72" s="1" t="s">
        <v>53</v>
      </c>
      <c r="C72" s="1" t="s">
        <v>15</v>
      </c>
      <c r="D72" s="7">
        <f>E73</f>
        <v>3323.0039999999999</v>
      </c>
    </row>
    <row r="73" spans="1:22" ht="31.5" x14ac:dyDescent="0.25">
      <c r="A73" s="6" t="s">
        <v>217</v>
      </c>
      <c r="B73" s="1" t="s">
        <v>55</v>
      </c>
      <c r="C73" s="1" t="s">
        <v>7</v>
      </c>
      <c r="D73" s="1" t="s">
        <v>118</v>
      </c>
      <c r="E73" s="16">
        <v>3323.0039999999999</v>
      </c>
    </row>
    <row r="74" spans="1:22" x14ac:dyDescent="0.25">
      <c r="A74" s="6" t="s">
        <v>218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219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220</v>
      </c>
      <c r="B76" s="1" t="s">
        <v>63</v>
      </c>
      <c r="C76" s="1" t="s">
        <v>15</v>
      </c>
      <c r="D76" s="8">
        <f>D72/E2</f>
        <v>8.1546110429447847</v>
      </c>
    </row>
    <row r="77" spans="1:22" s="5" customFormat="1" ht="31.5" x14ac:dyDescent="0.25">
      <c r="A77" s="23" t="s">
        <v>221</v>
      </c>
      <c r="B77" s="3" t="s">
        <v>50</v>
      </c>
      <c r="C77" s="3" t="s">
        <v>7</v>
      </c>
      <c r="D77" s="3" t="s">
        <v>120</v>
      </c>
      <c r="E77" s="16">
        <v>711.26</v>
      </c>
      <c r="F77" s="4">
        <v>6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222</v>
      </c>
      <c r="B78" s="1" t="s">
        <v>53</v>
      </c>
      <c r="C78" s="1" t="s">
        <v>15</v>
      </c>
      <c r="D78" s="1">
        <f>E77</f>
        <v>711.26</v>
      </c>
    </row>
    <row r="79" spans="1:22" ht="31.5" x14ac:dyDescent="0.25">
      <c r="A79" s="6" t="s">
        <v>223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224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225</v>
      </c>
      <c r="B81" s="1" t="s">
        <v>3</v>
      </c>
      <c r="C81" s="1" t="s">
        <v>7</v>
      </c>
      <c r="D81" s="1" t="s">
        <v>208</v>
      </c>
    </row>
    <row r="82" spans="1:22" x14ac:dyDescent="0.25">
      <c r="A82" s="6" t="s">
        <v>226</v>
      </c>
      <c r="B82" s="1" t="s">
        <v>63</v>
      </c>
      <c r="C82" s="1" t="s">
        <v>15</v>
      </c>
      <c r="D82" s="8">
        <f>E77/F77</f>
        <v>118.54333333333334</v>
      </c>
    </row>
    <row r="83" spans="1:22" s="5" customFormat="1" ht="47.25" x14ac:dyDescent="0.25">
      <c r="A83" s="23" t="s">
        <v>113</v>
      </c>
      <c r="B83" s="3" t="s">
        <v>50</v>
      </c>
      <c r="C83" s="3" t="s">
        <v>7</v>
      </c>
      <c r="D83" s="3" t="s">
        <v>123</v>
      </c>
      <c r="E83" s="22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227</v>
      </c>
      <c r="B85" s="1" t="s">
        <v>55</v>
      </c>
      <c r="C85" s="1" t="s">
        <v>7</v>
      </c>
      <c r="D85" s="1" t="s">
        <v>125</v>
      </c>
      <c r="E85" s="22">
        <v>0</v>
      </c>
      <c r="F85" s="26"/>
    </row>
    <row r="86" spans="1:22" x14ac:dyDescent="0.25">
      <c r="A86" s="6" t="s">
        <v>228</v>
      </c>
      <c r="B86" s="1" t="s">
        <v>58</v>
      </c>
      <c r="C86" s="1" t="s">
        <v>7</v>
      </c>
      <c r="D86" s="1" t="s">
        <v>112</v>
      </c>
      <c r="F86" s="26"/>
    </row>
    <row r="87" spans="1:22" x14ac:dyDescent="0.25">
      <c r="A87" s="6" t="s">
        <v>229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230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231</v>
      </c>
      <c r="B89" s="1" t="s">
        <v>55</v>
      </c>
      <c r="C89" s="1" t="s">
        <v>7</v>
      </c>
      <c r="D89" s="1" t="s">
        <v>127</v>
      </c>
      <c r="E89" s="15">
        <f>'[2]Выполненные работы 2018 г.'!$GW$126</f>
        <v>0</v>
      </c>
      <c r="F89" s="1">
        <f>F84</f>
        <v>0</v>
      </c>
    </row>
    <row r="90" spans="1:22" x14ac:dyDescent="0.25">
      <c r="A90" s="6" t="s">
        <v>232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233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234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3" t="s">
        <v>117</v>
      </c>
      <c r="B93" s="3" t="s">
        <v>50</v>
      </c>
      <c r="C93" s="3" t="s">
        <v>7</v>
      </c>
      <c r="D93" s="3" t="s">
        <v>129</v>
      </c>
      <c r="E93" s="22"/>
      <c r="F93" s="22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235</v>
      </c>
      <c r="B94" s="1" t="s">
        <v>53</v>
      </c>
      <c r="C94" s="1" t="s">
        <v>15</v>
      </c>
      <c r="D94" s="7">
        <f>E95+E99+E103+E107+E111+E115+E119+E123+E127+E131+E135+E139+E147+E143</f>
        <v>10077.431000000002</v>
      </c>
    </row>
    <row r="95" spans="1:22" ht="31.5" x14ac:dyDescent="0.25">
      <c r="A95" s="6" t="s">
        <v>236</v>
      </c>
      <c r="B95" s="1" t="s">
        <v>55</v>
      </c>
      <c r="C95" s="1" t="s">
        <v>7</v>
      </c>
      <c r="D95" s="1" t="s">
        <v>130</v>
      </c>
      <c r="E95" s="16">
        <v>0</v>
      </c>
    </row>
    <row r="96" spans="1:22" x14ac:dyDescent="0.25">
      <c r="A96" s="6" t="s">
        <v>237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238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239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240</v>
      </c>
      <c r="B99" s="1" t="s">
        <v>55</v>
      </c>
      <c r="C99" s="1" t="s">
        <v>7</v>
      </c>
      <c r="D99" s="1" t="s">
        <v>131</v>
      </c>
      <c r="E99" s="15">
        <v>485.94</v>
      </c>
    </row>
    <row r="100" spans="1:5" x14ac:dyDescent="0.25">
      <c r="A100" s="6" t="s">
        <v>241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242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243</v>
      </c>
      <c r="B102" s="1" t="s">
        <v>63</v>
      </c>
      <c r="C102" s="1" t="s">
        <v>15</v>
      </c>
      <c r="D102" s="8">
        <f>E99/E2</f>
        <v>1.1924907975460122</v>
      </c>
    </row>
    <row r="103" spans="1:5" ht="31.5" x14ac:dyDescent="0.25">
      <c r="A103" s="6" t="s">
        <v>244</v>
      </c>
      <c r="B103" s="1" t="s">
        <v>55</v>
      </c>
      <c r="C103" s="1" t="s">
        <v>7</v>
      </c>
      <c r="D103" s="1" t="s">
        <v>133</v>
      </c>
      <c r="E103" s="15">
        <v>267.95999999999998</v>
      </c>
    </row>
    <row r="104" spans="1:5" x14ac:dyDescent="0.25">
      <c r="A104" s="6" t="s">
        <v>245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246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247</v>
      </c>
      <c r="B106" s="1" t="s">
        <v>63</v>
      </c>
      <c r="C106" s="1" t="s">
        <v>15</v>
      </c>
      <c r="D106" s="8">
        <f>E103/E2</f>
        <v>0.65757055214723925</v>
      </c>
    </row>
    <row r="107" spans="1:5" ht="31.5" x14ac:dyDescent="0.25">
      <c r="A107" s="6" t="s">
        <v>248</v>
      </c>
      <c r="B107" s="1" t="s">
        <v>55</v>
      </c>
      <c r="C107" s="1" t="s">
        <v>7</v>
      </c>
      <c r="D107" s="1" t="s">
        <v>135</v>
      </c>
      <c r="E107" s="16">
        <v>4361.79</v>
      </c>
    </row>
    <row r="108" spans="1:5" x14ac:dyDescent="0.25">
      <c r="A108" s="6" t="s">
        <v>249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250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251</v>
      </c>
      <c r="B110" s="1" t="s">
        <v>63</v>
      </c>
      <c r="C110" s="1" t="s">
        <v>15</v>
      </c>
      <c r="D110" s="8">
        <f>E107/E2</f>
        <v>10.703779141104294</v>
      </c>
    </row>
    <row r="111" spans="1:5" ht="47.25" x14ac:dyDescent="0.25">
      <c r="A111" s="6" t="s">
        <v>252</v>
      </c>
      <c r="B111" s="1" t="s">
        <v>55</v>
      </c>
      <c r="C111" s="1" t="s">
        <v>7</v>
      </c>
      <c r="D111" s="1" t="s">
        <v>136</v>
      </c>
      <c r="E111" s="16">
        <v>2490.7800000000002</v>
      </c>
    </row>
    <row r="112" spans="1:5" x14ac:dyDescent="0.25">
      <c r="A112" s="6" t="s">
        <v>253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254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255</v>
      </c>
      <c r="B114" s="1" t="s">
        <v>63</v>
      </c>
      <c r="C114" s="1" t="s">
        <v>15</v>
      </c>
      <c r="D114" s="8">
        <f>E111/E2</f>
        <v>6.112343558282209</v>
      </c>
    </row>
    <row r="115" spans="1:5" ht="31.5" x14ac:dyDescent="0.25">
      <c r="A115" s="6" t="s">
        <v>256</v>
      </c>
      <c r="B115" s="1" t="s">
        <v>55</v>
      </c>
      <c r="C115" s="1" t="s">
        <v>7</v>
      </c>
      <c r="D115" s="1" t="s">
        <v>138</v>
      </c>
      <c r="E115" s="22">
        <v>1387.95</v>
      </c>
    </row>
    <row r="116" spans="1:5" x14ac:dyDescent="0.25">
      <c r="A116" s="6" t="s">
        <v>257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258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259</v>
      </c>
      <c r="B118" s="1" t="s">
        <v>63</v>
      </c>
      <c r="C118" s="1" t="s">
        <v>15</v>
      </c>
      <c r="D118" s="8">
        <f>E115/E2</f>
        <v>3.4060122699386506</v>
      </c>
    </row>
    <row r="119" spans="1:5" ht="31.5" x14ac:dyDescent="0.25">
      <c r="A119" s="6" t="s">
        <v>260</v>
      </c>
      <c r="B119" s="1" t="s">
        <v>55</v>
      </c>
      <c r="C119" s="1" t="s">
        <v>7</v>
      </c>
      <c r="D119" s="1" t="s">
        <v>139</v>
      </c>
      <c r="E119" s="15">
        <v>352.28</v>
      </c>
    </row>
    <row r="120" spans="1:5" x14ac:dyDescent="0.25">
      <c r="A120" s="6" t="s">
        <v>261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262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263</v>
      </c>
      <c r="B122" s="1" t="s">
        <v>63</v>
      </c>
      <c r="C122" s="1" t="s">
        <v>15</v>
      </c>
      <c r="D122" s="8">
        <f>E119/E2</f>
        <v>0.86449079754601221</v>
      </c>
    </row>
    <row r="123" spans="1:5" ht="31.5" x14ac:dyDescent="0.25">
      <c r="A123" s="6" t="s">
        <v>264</v>
      </c>
      <c r="B123" s="1" t="s">
        <v>55</v>
      </c>
      <c r="C123" s="1" t="s">
        <v>7</v>
      </c>
      <c r="D123" s="1" t="s">
        <v>140</v>
      </c>
      <c r="E123" s="15">
        <v>183.78</v>
      </c>
    </row>
    <row r="124" spans="1:5" x14ac:dyDescent="0.25">
      <c r="A124" s="6" t="s">
        <v>265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266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267</v>
      </c>
      <c r="B126" s="1" t="s">
        <v>63</v>
      </c>
      <c r="C126" s="1" t="s">
        <v>15</v>
      </c>
      <c r="D126" s="8">
        <f>E123/E2</f>
        <v>0.45099386503067485</v>
      </c>
    </row>
    <row r="127" spans="1:5" ht="31.5" x14ac:dyDescent="0.25">
      <c r="A127" s="6" t="s">
        <v>268</v>
      </c>
      <c r="B127" s="1" t="s">
        <v>55</v>
      </c>
      <c r="C127" s="1" t="s">
        <v>7</v>
      </c>
      <c r="D127" s="1" t="s">
        <v>141</v>
      </c>
      <c r="E127" s="15">
        <v>417.36</v>
      </c>
    </row>
    <row r="128" spans="1:5" x14ac:dyDescent="0.25">
      <c r="A128" s="6" t="s">
        <v>269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270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271</v>
      </c>
      <c r="B130" s="1" t="s">
        <v>63</v>
      </c>
      <c r="C130" s="1" t="s">
        <v>15</v>
      </c>
      <c r="D130" s="8">
        <f>E127/E2</f>
        <v>1.0241963190184049</v>
      </c>
    </row>
    <row r="131" spans="1:6" ht="31.5" x14ac:dyDescent="0.25">
      <c r="A131" s="6" t="s">
        <v>272</v>
      </c>
      <c r="B131" s="1" t="s">
        <v>55</v>
      </c>
      <c r="C131" s="1" t="s">
        <v>7</v>
      </c>
      <c r="D131" s="8" t="s">
        <v>142</v>
      </c>
      <c r="E131" s="22">
        <v>0</v>
      </c>
    </row>
    <row r="132" spans="1:6" x14ac:dyDescent="0.25">
      <c r="A132" s="6" t="s">
        <v>273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274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275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276</v>
      </c>
      <c r="B135" s="1" t="s">
        <v>55</v>
      </c>
      <c r="C135" s="1" t="s">
        <v>7</v>
      </c>
      <c r="D135" s="8" t="s">
        <v>143</v>
      </c>
      <c r="E135" s="22">
        <v>0</v>
      </c>
    </row>
    <row r="136" spans="1:6" x14ac:dyDescent="0.25">
      <c r="A136" s="6" t="s">
        <v>277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278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279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280</v>
      </c>
      <c r="B139" s="1" t="s">
        <v>55</v>
      </c>
      <c r="C139" s="1" t="s">
        <v>7</v>
      </c>
      <c r="D139" s="8" t="s">
        <v>144</v>
      </c>
      <c r="E139" s="22">
        <v>0</v>
      </c>
    </row>
    <row r="140" spans="1:6" x14ac:dyDescent="0.25">
      <c r="A140" s="6" t="s">
        <v>281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282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283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284</v>
      </c>
      <c r="B143" s="1" t="s">
        <v>55</v>
      </c>
      <c r="C143" s="1" t="s">
        <v>7</v>
      </c>
      <c r="D143" s="8" t="s">
        <v>205</v>
      </c>
      <c r="E143" s="15">
        <v>129.59100000000001</v>
      </c>
      <c r="F143" s="10"/>
    </row>
    <row r="144" spans="1:6" x14ac:dyDescent="0.25">
      <c r="A144" s="6" t="s">
        <v>285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286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287</v>
      </c>
      <c r="B146" s="1" t="s">
        <v>63</v>
      </c>
      <c r="C146" s="1" t="s">
        <v>15</v>
      </c>
      <c r="D146" s="8">
        <f>E143/E2</f>
        <v>0.31801472392638036</v>
      </c>
      <c r="F146" s="10"/>
    </row>
    <row r="147" spans="1:7" ht="31.5" x14ac:dyDescent="0.25">
      <c r="A147" s="6" t="s">
        <v>288</v>
      </c>
      <c r="B147" s="1" t="s">
        <v>55</v>
      </c>
      <c r="C147" s="1" t="s">
        <v>7</v>
      </c>
      <c r="D147" s="1" t="s">
        <v>145</v>
      </c>
      <c r="E147" s="22">
        <v>0</v>
      </c>
      <c r="F147" s="11"/>
      <c r="G147" s="12"/>
    </row>
    <row r="148" spans="1:7" x14ac:dyDescent="0.25">
      <c r="A148" s="6" t="s">
        <v>289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290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291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23" t="s">
        <v>119</v>
      </c>
      <c r="B151" s="3" t="s">
        <v>50</v>
      </c>
      <c r="C151" s="3" t="s">
        <v>7</v>
      </c>
      <c r="D151" s="3" t="s">
        <v>146</v>
      </c>
    </row>
    <row r="152" spans="1:7" x14ac:dyDescent="0.25">
      <c r="A152" s="6" t="s">
        <v>292</v>
      </c>
      <c r="B152" s="1" t="s">
        <v>53</v>
      </c>
      <c r="C152" s="1" t="s">
        <v>15</v>
      </c>
      <c r="D152" s="1">
        <f>E153+E157+E161+E165+E169+E173+E177+E181</f>
        <v>15307.09</v>
      </c>
    </row>
    <row r="153" spans="1:7" ht="31.5" x14ac:dyDescent="0.25">
      <c r="A153" s="6" t="s">
        <v>293</v>
      </c>
      <c r="B153" s="1" t="s">
        <v>55</v>
      </c>
      <c r="C153" s="1" t="s">
        <v>7</v>
      </c>
      <c r="D153" s="1" t="s">
        <v>147</v>
      </c>
      <c r="E153" s="22">
        <v>206.1</v>
      </c>
    </row>
    <row r="154" spans="1:7" x14ac:dyDescent="0.25">
      <c r="A154" s="6" t="s">
        <v>294</v>
      </c>
      <c r="B154" s="1" t="s">
        <v>58</v>
      </c>
      <c r="C154" s="1" t="s">
        <v>7</v>
      </c>
      <c r="D154" s="1" t="s">
        <v>112</v>
      </c>
    </row>
    <row r="155" spans="1:7" x14ac:dyDescent="0.25">
      <c r="A155" s="6" t="s">
        <v>295</v>
      </c>
      <c r="B155" s="1" t="s">
        <v>3</v>
      </c>
      <c r="C155" s="1" t="s">
        <v>7</v>
      </c>
      <c r="D155" s="1" t="s">
        <v>61</v>
      </c>
    </row>
    <row r="156" spans="1:7" x14ac:dyDescent="0.25">
      <c r="A156" s="6" t="s">
        <v>296</v>
      </c>
      <c r="B156" s="1" t="s">
        <v>63</v>
      </c>
      <c r="C156" s="1" t="s">
        <v>15</v>
      </c>
      <c r="D156" s="8">
        <f>E153/E2</f>
        <v>0.50576687116564412</v>
      </c>
    </row>
    <row r="157" spans="1:7" ht="31.5" x14ac:dyDescent="0.25">
      <c r="A157" s="6" t="s">
        <v>297</v>
      </c>
      <c r="B157" s="1" t="s">
        <v>55</v>
      </c>
      <c r="C157" s="1" t="s">
        <v>7</v>
      </c>
      <c r="D157" s="1" t="s">
        <v>148</v>
      </c>
      <c r="E157" s="22">
        <v>0</v>
      </c>
    </row>
    <row r="158" spans="1:7" x14ac:dyDescent="0.25">
      <c r="A158" s="6" t="s">
        <v>298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299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300</v>
      </c>
      <c r="B160" s="1" t="s">
        <v>63</v>
      </c>
      <c r="C160" s="1" t="s">
        <v>15</v>
      </c>
      <c r="D160" s="8">
        <f>E157/E2</f>
        <v>0</v>
      </c>
    </row>
    <row r="161" spans="1:6" ht="31.5" x14ac:dyDescent="0.25">
      <c r="A161" s="6" t="s">
        <v>301</v>
      </c>
      <c r="B161" s="1" t="s">
        <v>55</v>
      </c>
      <c r="C161" s="1" t="s">
        <v>7</v>
      </c>
      <c r="D161" s="1" t="s">
        <v>149</v>
      </c>
      <c r="E161" s="22">
        <v>556.54</v>
      </c>
    </row>
    <row r="162" spans="1:6" x14ac:dyDescent="0.25">
      <c r="A162" s="6" t="s">
        <v>302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303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304</v>
      </c>
      <c r="B164" s="1" t="s">
        <v>63</v>
      </c>
      <c r="C164" s="1" t="s">
        <v>15</v>
      </c>
      <c r="D164" s="8">
        <f>E161/E2</f>
        <v>1.3657423312883434</v>
      </c>
    </row>
    <row r="165" spans="1:6" ht="31.5" x14ac:dyDescent="0.25">
      <c r="A165" s="6" t="s">
        <v>305</v>
      </c>
      <c r="B165" s="1" t="s">
        <v>55</v>
      </c>
      <c r="C165" s="1" t="s">
        <v>7</v>
      </c>
      <c r="D165" s="1" t="s">
        <v>150</v>
      </c>
      <c r="E165" s="22">
        <v>882.06</v>
      </c>
    </row>
    <row r="166" spans="1:6" x14ac:dyDescent="0.25">
      <c r="A166" s="6" t="s">
        <v>306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307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308</v>
      </c>
      <c r="B168" s="1" t="s">
        <v>63</v>
      </c>
      <c r="C168" s="1" t="s">
        <v>15</v>
      </c>
      <c r="D168" s="8">
        <f>E165/E2</f>
        <v>2.1645644171779139</v>
      </c>
    </row>
    <row r="169" spans="1:6" ht="31.5" x14ac:dyDescent="0.25">
      <c r="A169" s="6" t="s">
        <v>309</v>
      </c>
      <c r="B169" s="1" t="s">
        <v>55</v>
      </c>
      <c r="C169" s="1" t="s">
        <v>7</v>
      </c>
      <c r="D169" s="1" t="s">
        <v>151</v>
      </c>
      <c r="E169" s="22">
        <v>0</v>
      </c>
    </row>
    <row r="170" spans="1:6" x14ac:dyDescent="0.25">
      <c r="A170" s="6" t="s">
        <v>310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311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312</v>
      </c>
      <c r="B172" s="1" t="s">
        <v>63</v>
      </c>
      <c r="C172" s="1" t="s">
        <v>15</v>
      </c>
      <c r="D172" s="8">
        <f>E169/E2</f>
        <v>0</v>
      </c>
    </row>
    <row r="173" spans="1:6" ht="31.5" x14ac:dyDescent="0.25">
      <c r="A173" s="6" t="s">
        <v>313</v>
      </c>
      <c r="B173" s="1" t="s">
        <v>55</v>
      </c>
      <c r="C173" s="1" t="s">
        <v>7</v>
      </c>
      <c r="D173" s="1" t="s">
        <v>152</v>
      </c>
      <c r="E173" s="22">
        <v>0</v>
      </c>
      <c r="F173" s="22" t="s">
        <v>153</v>
      </c>
    </row>
    <row r="174" spans="1:6" x14ac:dyDescent="0.25">
      <c r="A174" s="6" t="s">
        <v>314</v>
      </c>
      <c r="B174" s="1" t="s">
        <v>58</v>
      </c>
      <c r="C174" s="1" t="s">
        <v>7</v>
      </c>
      <c r="D174" s="1" t="s">
        <v>112</v>
      </c>
      <c r="F174" s="22" t="s">
        <v>61</v>
      </c>
    </row>
    <row r="175" spans="1:6" x14ac:dyDescent="0.25">
      <c r="A175" s="6" t="s">
        <v>315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316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317</v>
      </c>
      <c r="B177" s="1" t="s">
        <v>55</v>
      </c>
      <c r="C177" s="1" t="s">
        <v>7</v>
      </c>
      <c r="D177" s="1" t="s">
        <v>154</v>
      </c>
      <c r="E177" s="22">
        <v>13662.39</v>
      </c>
    </row>
    <row r="178" spans="1:6" x14ac:dyDescent="0.25">
      <c r="A178" s="6" t="s">
        <v>318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319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320</v>
      </c>
      <c r="B180" s="1" t="s">
        <v>63</v>
      </c>
      <c r="C180" s="1" t="s">
        <v>15</v>
      </c>
      <c r="D180" s="8">
        <f>E177/E2</f>
        <v>33.527337423312879</v>
      </c>
    </row>
    <row r="181" spans="1:6" ht="31.5" x14ac:dyDescent="0.25">
      <c r="A181" s="6" t="s">
        <v>321</v>
      </c>
      <c r="B181" s="1" t="s">
        <v>55</v>
      </c>
      <c r="C181" s="1" t="s">
        <v>7</v>
      </c>
      <c r="D181" s="8" t="s">
        <v>155</v>
      </c>
      <c r="E181" s="22">
        <v>0</v>
      </c>
    </row>
    <row r="182" spans="1:6" x14ac:dyDescent="0.25">
      <c r="A182" s="6" t="s">
        <v>322</v>
      </c>
      <c r="B182" s="1" t="s">
        <v>58</v>
      </c>
      <c r="C182" s="1" t="s">
        <v>7</v>
      </c>
      <c r="D182" s="8" t="s">
        <v>112</v>
      </c>
    </row>
    <row r="183" spans="1:6" x14ac:dyDescent="0.25">
      <c r="A183" s="6" t="s">
        <v>323</v>
      </c>
      <c r="B183" s="1" t="s">
        <v>3</v>
      </c>
      <c r="C183" s="1" t="s">
        <v>7</v>
      </c>
      <c r="D183" s="8" t="s">
        <v>61</v>
      </c>
    </row>
    <row r="184" spans="1:6" x14ac:dyDescent="0.25">
      <c r="A184" s="6" t="s">
        <v>324</v>
      </c>
      <c r="B184" s="1" t="s">
        <v>63</v>
      </c>
      <c r="C184" s="1" t="s">
        <v>15</v>
      </c>
      <c r="D184" s="8">
        <f>E181/E2</f>
        <v>0</v>
      </c>
    </row>
    <row r="185" spans="1:6" ht="47.25" x14ac:dyDescent="0.25">
      <c r="A185" s="23" t="s">
        <v>325</v>
      </c>
      <c r="B185" s="3" t="s">
        <v>50</v>
      </c>
      <c r="C185" s="3" t="s">
        <v>7</v>
      </c>
      <c r="D185" s="3" t="s">
        <v>156</v>
      </c>
    </row>
    <row r="186" spans="1:6" ht="18.75" x14ac:dyDescent="0.25">
      <c r="A186" s="6" t="s">
        <v>326</v>
      </c>
      <c r="B186" s="1" t="s">
        <v>53</v>
      </c>
      <c r="C186" s="1" t="s">
        <v>15</v>
      </c>
      <c r="D186" s="1">
        <f>E187+E191+E195+E199+E203+E207+E211+E215+E219+E223</f>
        <v>20709.710000000003</v>
      </c>
      <c r="F186" s="13"/>
    </row>
    <row r="187" spans="1:6" ht="31.5" x14ac:dyDescent="0.25">
      <c r="A187" s="6" t="s">
        <v>327</v>
      </c>
      <c r="B187" s="1" t="s">
        <v>55</v>
      </c>
      <c r="C187" s="1" t="s">
        <v>7</v>
      </c>
      <c r="D187" s="1" t="s">
        <v>157</v>
      </c>
      <c r="E187" s="22">
        <v>0</v>
      </c>
    </row>
    <row r="188" spans="1:6" x14ac:dyDescent="0.25">
      <c r="A188" s="6" t="s">
        <v>328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329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330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331</v>
      </c>
      <c r="B191" s="1" t="s">
        <v>55</v>
      </c>
      <c r="C191" s="1" t="s">
        <v>7</v>
      </c>
      <c r="D191" s="1" t="s">
        <v>158</v>
      </c>
      <c r="E191" s="22">
        <v>0</v>
      </c>
    </row>
    <row r="192" spans="1:6" x14ac:dyDescent="0.25">
      <c r="A192" s="6" t="s">
        <v>332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333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334</v>
      </c>
      <c r="B194" s="1" t="s">
        <v>63</v>
      </c>
      <c r="C194" s="1" t="s">
        <v>15</v>
      </c>
      <c r="D194" s="8">
        <f>E191/E2</f>
        <v>0</v>
      </c>
    </row>
    <row r="195" spans="1:5" ht="31.5" x14ac:dyDescent="0.25">
      <c r="A195" s="6" t="s">
        <v>335</v>
      </c>
      <c r="B195" s="1" t="s">
        <v>55</v>
      </c>
      <c r="C195" s="1" t="s">
        <v>7</v>
      </c>
      <c r="D195" s="1" t="s">
        <v>159</v>
      </c>
      <c r="E195" s="22">
        <v>0</v>
      </c>
    </row>
    <row r="196" spans="1:5" x14ac:dyDescent="0.25">
      <c r="A196" s="6" t="s">
        <v>336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337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338</v>
      </c>
      <c r="B198" s="1" t="s">
        <v>63</v>
      </c>
      <c r="C198" s="1" t="s">
        <v>15</v>
      </c>
      <c r="D198" s="1">
        <v>0</v>
      </c>
    </row>
    <row r="199" spans="1:5" ht="31.5" x14ac:dyDescent="0.25">
      <c r="A199" s="6" t="s">
        <v>339</v>
      </c>
      <c r="B199" s="1" t="s">
        <v>55</v>
      </c>
      <c r="C199" s="1" t="s">
        <v>7</v>
      </c>
      <c r="D199" s="1" t="s">
        <v>160</v>
      </c>
      <c r="E199" s="22">
        <v>0</v>
      </c>
    </row>
    <row r="200" spans="1:5" x14ac:dyDescent="0.25">
      <c r="A200" s="6" t="s">
        <v>340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341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342</v>
      </c>
      <c r="B202" s="1" t="s">
        <v>63</v>
      </c>
      <c r="C202" s="1" t="s">
        <v>15</v>
      </c>
      <c r="D202" s="1">
        <v>0</v>
      </c>
    </row>
    <row r="203" spans="1:5" ht="31.5" x14ac:dyDescent="0.25">
      <c r="A203" s="6" t="s">
        <v>343</v>
      </c>
      <c r="B203" s="1" t="s">
        <v>55</v>
      </c>
      <c r="C203" s="1" t="s">
        <v>7</v>
      </c>
      <c r="D203" s="1" t="s">
        <v>161</v>
      </c>
      <c r="E203" s="22">
        <v>11976.95</v>
      </c>
    </row>
    <row r="204" spans="1:5" x14ac:dyDescent="0.25">
      <c r="A204" s="6" t="s">
        <v>344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345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346</v>
      </c>
      <c r="B206" s="1" t="s">
        <v>63</v>
      </c>
      <c r="C206" s="1" t="s">
        <v>15</v>
      </c>
      <c r="D206" s="8">
        <f>E203/E2</f>
        <v>29.391288343558283</v>
      </c>
    </row>
    <row r="207" spans="1:5" ht="31.5" x14ac:dyDescent="0.25">
      <c r="A207" s="6" t="s">
        <v>347</v>
      </c>
      <c r="B207" s="1" t="s">
        <v>55</v>
      </c>
      <c r="C207" s="1" t="s">
        <v>7</v>
      </c>
      <c r="D207" s="1" t="s">
        <v>162</v>
      </c>
      <c r="E207" s="22">
        <v>7900.24</v>
      </c>
    </row>
    <row r="208" spans="1:5" x14ac:dyDescent="0.25">
      <c r="A208" s="6" t="s">
        <v>348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349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350</v>
      </c>
      <c r="B210" s="1" t="s">
        <v>63</v>
      </c>
      <c r="C210" s="1" t="s">
        <v>15</v>
      </c>
      <c r="D210" s="8">
        <f>E207/E2</f>
        <v>19.387092024539875</v>
      </c>
    </row>
    <row r="211" spans="1:6" ht="31.5" x14ac:dyDescent="0.25">
      <c r="A211" s="6" t="s">
        <v>351</v>
      </c>
      <c r="B211" s="1" t="s">
        <v>55</v>
      </c>
      <c r="C211" s="1" t="s">
        <v>7</v>
      </c>
      <c r="D211" s="1" t="s">
        <v>163</v>
      </c>
      <c r="E211" s="22">
        <v>832.52</v>
      </c>
    </row>
    <row r="212" spans="1:6" x14ac:dyDescent="0.25">
      <c r="A212" s="6" t="s">
        <v>352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353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354</v>
      </c>
      <c r="B214" s="1" t="s">
        <v>63</v>
      </c>
      <c r="C214" s="1" t="s">
        <v>15</v>
      </c>
      <c r="D214" s="8">
        <f>E211/E2</f>
        <v>2.0429938650306747</v>
      </c>
    </row>
    <row r="215" spans="1:6" ht="31.5" x14ac:dyDescent="0.25">
      <c r="A215" s="6" t="s">
        <v>355</v>
      </c>
      <c r="B215" s="1" t="s">
        <v>55</v>
      </c>
      <c r="C215" s="1" t="s">
        <v>7</v>
      </c>
      <c r="D215" s="1" t="s">
        <v>164</v>
      </c>
      <c r="E215" s="22">
        <v>0</v>
      </c>
    </row>
    <row r="216" spans="1:6" x14ac:dyDescent="0.25">
      <c r="A216" s="6" t="s">
        <v>356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357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358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359</v>
      </c>
      <c r="B219" s="1" t="s">
        <v>55</v>
      </c>
      <c r="C219" s="1" t="s">
        <v>7</v>
      </c>
      <c r="D219" s="1" t="s">
        <v>165</v>
      </c>
      <c r="E219" s="22">
        <v>0</v>
      </c>
    </row>
    <row r="220" spans="1:6" x14ac:dyDescent="0.25">
      <c r="A220" s="6" t="s">
        <v>360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361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362</v>
      </c>
      <c r="B222" s="1" t="s">
        <v>63</v>
      </c>
      <c r="C222" s="1" t="s">
        <v>15</v>
      </c>
      <c r="D222" s="8">
        <f>E219/E2</f>
        <v>0</v>
      </c>
    </row>
    <row r="223" spans="1:6" ht="31.5" x14ac:dyDescent="0.25">
      <c r="A223" s="6" t="s">
        <v>363</v>
      </c>
      <c r="B223" s="1" t="s">
        <v>55</v>
      </c>
      <c r="C223" s="1" t="s">
        <v>7</v>
      </c>
      <c r="D223" s="1" t="s">
        <v>166</v>
      </c>
      <c r="E223" s="22">
        <v>0</v>
      </c>
      <c r="F223" s="22" t="s">
        <v>167</v>
      </c>
    </row>
    <row r="224" spans="1:6" x14ac:dyDescent="0.25">
      <c r="A224" s="6" t="s">
        <v>364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365</v>
      </c>
      <c r="B225" s="1" t="s">
        <v>3</v>
      </c>
      <c r="C225" s="1" t="s">
        <v>7</v>
      </c>
      <c r="D225" s="1" t="s">
        <v>168</v>
      </c>
    </row>
    <row r="226" spans="1:5" x14ac:dyDescent="0.25">
      <c r="A226" s="6" t="s">
        <v>366</v>
      </c>
      <c r="B226" s="1" t="s">
        <v>63</v>
      </c>
      <c r="C226" s="1" t="s">
        <v>15</v>
      </c>
      <c r="D226" s="8">
        <f>E223/E2</f>
        <v>0</v>
      </c>
    </row>
    <row r="227" spans="1:5" x14ac:dyDescent="0.25">
      <c r="A227" s="6"/>
      <c r="B227" s="3" t="s">
        <v>169</v>
      </c>
      <c r="C227" s="1" t="s">
        <v>15</v>
      </c>
      <c r="D227" s="14">
        <f>SUM(D28,D34,D60,D66,D72,D78,D84,D94,D152,D186)</f>
        <v>62475.319025000004</v>
      </c>
    </row>
    <row r="228" spans="1:5" x14ac:dyDescent="0.25">
      <c r="A228" s="25" t="s">
        <v>170</v>
      </c>
      <c r="B228" s="25"/>
      <c r="C228" s="25"/>
      <c r="D228" s="25"/>
    </row>
    <row r="229" spans="1:5" x14ac:dyDescent="0.25">
      <c r="A229" s="6" t="s">
        <v>171</v>
      </c>
      <c r="B229" s="1" t="s">
        <v>172</v>
      </c>
      <c r="C229" s="1" t="s">
        <v>173</v>
      </c>
      <c r="D229" s="1">
        <v>0</v>
      </c>
      <c r="E229" s="22" t="s">
        <v>206</v>
      </c>
    </row>
    <row r="230" spans="1:5" x14ac:dyDescent="0.25">
      <c r="A230" s="6" t="s">
        <v>174</v>
      </c>
      <c r="B230" s="1" t="s">
        <v>175</v>
      </c>
      <c r="C230" s="1" t="s">
        <v>173</v>
      </c>
      <c r="D230" s="1">
        <v>0</v>
      </c>
      <c r="E230" s="22" t="s">
        <v>206</v>
      </c>
    </row>
    <row r="231" spans="1:5" x14ac:dyDescent="0.25">
      <c r="A231" s="6" t="s">
        <v>176</v>
      </c>
      <c r="B231" s="1" t="s">
        <v>177</v>
      </c>
      <c r="C231" s="1" t="s">
        <v>173</v>
      </c>
      <c r="D231" s="1">
        <v>0</v>
      </c>
      <c r="E231" s="22" t="s">
        <v>206</v>
      </c>
    </row>
    <row r="232" spans="1:5" x14ac:dyDescent="0.25">
      <c r="A232" s="6" t="s">
        <v>178</v>
      </c>
      <c r="B232" s="1" t="s">
        <v>179</v>
      </c>
      <c r="C232" s="1" t="s">
        <v>15</v>
      </c>
      <c r="D232" s="1">
        <v>-4149.32</v>
      </c>
      <c r="E232" s="22" t="s">
        <v>206</v>
      </c>
    </row>
    <row r="233" spans="1:5" x14ac:dyDescent="0.25">
      <c r="A233" s="25" t="s">
        <v>180</v>
      </c>
      <c r="B233" s="25"/>
      <c r="C233" s="25"/>
      <c r="D233" s="25"/>
    </row>
    <row r="234" spans="1:5" ht="31.5" x14ac:dyDescent="0.25">
      <c r="A234" s="6" t="s">
        <v>181</v>
      </c>
      <c r="B234" s="1" t="s">
        <v>14</v>
      </c>
      <c r="C234" s="1" t="s">
        <v>15</v>
      </c>
      <c r="D234" s="1">
        <v>0</v>
      </c>
      <c r="E234" s="22" t="s">
        <v>182</v>
      </c>
    </row>
    <row r="235" spans="1:5" ht="31.5" x14ac:dyDescent="0.25">
      <c r="A235" s="6" t="s">
        <v>183</v>
      </c>
      <c r="B235" s="1" t="s">
        <v>17</v>
      </c>
      <c r="C235" s="1" t="s">
        <v>15</v>
      </c>
      <c r="D235" s="1">
        <v>0</v>
      </c>
      <c r="E235" s="22" t="s">
        <v>182</v>
      </c>
    </row>
    <row r="236" spans="1:5" ht="31.5" x14ac:dyDescent="0.25">
      <c r="A236" s="6" t="s">
        <v>184</v>
      </c>
      <c r="B236" s="1" t="s">
        <v>19</v>
      </c>
      <c r="C236" s="1" t="s">
        <v>15</v>
      </c>
      <c r="D236" s="1">
        <v>0</v>
      </c>
      <c r="E236" s="22" t="s">
        <v>182</v>
      </c>
    </row>
    <row r="237" spans="1:5" ht="31.5" x14ac:dyDescent="0.25">
      <c r="A237" s="6" t="s">
        <v>185</v>
      </c>
      <c r="B237" s="1" t="s">
        <v>43</v>
      </c>
      <c r="C237" s="1" t="s">
        <v>15</v>
      </c>
      <c r="D237" s="1">
        <v>0</v>
      </c>
      <c r="E237" s="22" t="s">
        <v>182</v>
      </c>
    </row>
    <row r="238" spans="1:5" ht="31.5" x14ac:dyDescent="0.25">
      <c r="A238" s="6" t="s">
        <v>186</v>
      </c>
      <c r="B238" s="1" t="s">
        <v>187</v>
      </c>
      <c r="C238" s="1" t="s">
        <v>15</v>
      </c>
      <c r="D238" s="1">
        <v>0</v>
      </c>
      <c r="E238" s="22" t="s">
        <v>182</v>
      </c>
    </row>
    <row r="239" spans="1:5" ht="31.5" x14ac:dyDescent="0.25">
      <c r="A239" s="6" t="s">
        <v>188</v>
      </c>
      <c r="B239" s="1" t="s">
        <v>47</v>
      </c>
      <c r="C239" s="1" t="s">
        <v>15</v>
      </c>
      <c r="D239" s="1">
        <v>0</v>
      </c>
      <c r="E239" s="22" t="s">
        <v>182</v>
      </c>
    </row>
    <row r="240" spans="1:5" x14ac:dyDescent="0.25">
      <c r="A240" s="25" t="s">
        <v>189</v>
      </c>
      <c r="B240" s="25"/>
      <c r="C240" s="25"/>
      <c r="D240" s="25"/>
      <c r="E240" s="10"/>
    </row>
    <row r="241" spans="1:5" ht="31.5" x14ac:dyDescent="0.25">
      <c r="A241" s="6" t="s">
        <v>190</v>
      </c>
      <c r="B241" s="1" t="s">
        <v>172</v>
      </c>
      <c r="C241" s="1" t="s">
        <v>173</v>
      </c>
      <c r="D241" s="1">
        <v>0</v>
      </c>
      <c r="E241" s="22" t="s">
        <v>182</v>
      </c>
    </row>
    <row r="242" spans="1:5" ht="31.5" x14ac:dyDescent="0.25">
      <c r="A242" s="6" t="s">
        <v>191</v>
      </c>
      <c r="B242" s="1" t="s">
        <v>175</v>
      </c>
      <c r="C242" s="1" t="s">
        <v>173</v>
      </c>
      <c r="D242" s="1">
        <v>0</v>
      </c>
      <c r="E242" s="22" t="s">
        <v>182</v>
      </c>
    </row>
    <row r="243" spans="1:5" ht="31.5" x14ac:dyDescent="0.25">
      <c r="A243" s="6" t="s">
        <v>192</v>
      </c>
      <c r="B243" s="1" t="s">
        <v>193</v>
      </c>
      <c r="C243" s="1" t="s">
        <v>173</v>
      </c>
      <c r="D243" s="1">
        <v>0</v>
      </c>
      <c r="E243" s="22" t="s">
        <v>182</v>
      </c>
    </row>
    <row r="244" spans="1:5" ht="31.5" x14ac:dyDescent="0.25">
      <c r="A244" s="6" t="s">
        <v>194</v>
      </c>
      <c r="B244" s="1" t="s">
        <v>179</v>
      </c>
      <c r="C244" s="1" t="s">
        <v>15</v>
      </c>
      <c r="D244" s="1">
        <v>0</v>
      </c>
      <c r="E244" s="22" t="s">
        <v>182</v>
      </c>
    </row>
    <row r="245" spans="1:5" x14ac:dyDescent="0.25">
      <c r="A245" s="25" t="s">
        <v>195</v>
      </c>
      <c r="B245" s="25"/>
      <c r="C245" s="25"/>
      <c r="D245" s="25"/>
    </row>
    <row r="246" spans="1:5" x14ac:dyDescent="0.25">
      <c r="A246" s="6" t="s">
        <v>196</v>
      </c>
      <c r="B246" s="1" t="s">
        <v>197</v>
      </c>
      <c r="C246" s="1" t="s">
        <v>173</v>
      </c>
      <c r="D246" s="1">
        <v>1</v>
      </c>
      <c r="E246" s="22" t="s">
        <v>198</v>
      </c>
    </row>
    <row r="247" spans="1:5" x14ac:dyDescent="0.25">
      <c r="A247" s="6" t="s">
        <v>199</v>
      </c>
      <c r="B247" s="1" t="s">
        <v>200</v>
      </c>
      <c r="C247" s="1" t="s">
        <v>173</v>
      </c>
      <c r="D247" s="1">
        <v>0</v>
      </c>
      <c r="E247" s="22" t="s">
        <v>198</v>
      </c>
    </row>
    <row r="248" spans="1:5" ht="31.5" x14ac:dyDescent="0.25">
      <c r="A248" s="6" t="s">
        <v>201</v>
      </c>
      <c r="B248" s="1" t="s">
        <v>202</v>
      </c>
      <c r="C248" s="1" t="s">
        <v>15</v>
      </c>
      <c r="D248" s="1">
        <v>0</v>
      </c>
      <c r="E248" s="22" t="s">
        <v>198</v>
      </c>
    </row>
    <row r="252" spans="1:5" x14ac:dyDescent="0.25">
      <c r="A252" s="27" t="s">
        <v>203</v>
      </c>
      <c r="B252" s="27"/>
      <c r="D252" s="21" t="s">
        <v>204</v>
      </c>
    </row>
  </sheetData>
  <sheetProtection password="CC29" sheet="1" objects="1" scenarios="1" selectLockedCells="1" selectUnlockedCells="1"/>
  <mergeCells count="9">
    <mergeCell ref="A252:B252"/>
    <mergeCell ref="A233:D233"/>
    <mergeCell ref="A240:D240"/>
    <mergeCell ref="A245:D245"/>
    <mergeCell ref="A2:D2"/>
    <mergeCell ref="A8:D8"/>
    <mergeCell ref="A26:D26"/>
    <mergeCell ref="F85:F86"/>
    <mergeCell ref="A228:D228"/>
  </mergeCells>
  <pageMargins left="0.7" right="0.7" top="0.75" bottom="0.75" header="0.3" footer="0.3"/>
  <pageSetup paperSize="9" scale="55" orientation="portrait" horizontalDpi="180" verticalDpi="180" r:id="rId1"/>
  <rowBreaks count="2" manualBreakCount="2">
    <brk id="64" max="5" man="1"/>
    <brk id="12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2021-04-23T08:15:06Z</dcterms:modified>
</cp:coreProperties>
</file>