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D15" i="1" l="1"/>
  <c r="D14" i="1"/>
  <c r="D13" i="1"/>
  <c r="D82" i="1" l="1"/>
  <c r="D235" i="1" l="1"/>
  <c r="E153" i="1"/>
  <c r="D156" i="1" s="1"/>
  <c r="E89" i="1"/>
  <c r="D72" i="1" l="1"/>
  <c r="D146" i="1"/>
  <c r="D150" i="1" l="1"/>
  <c r="D152" i="1" l="1"/>
  <c r="D84" i="1" l="1"/>
  <c r="D88" i="1" s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0" i="1"/>
  <c r="D231" i="1" l="1"/>
  <c r="D17" i="1"/>
  <c r="D16" i="1" s="1"/>
  <c r="D22" i="1" s="1"/>
  <c r="D24" i="1" l="1"/>
</calcChain>
</file>

<file path=xl/sharedStrings.xml><?xml version="1.0" encoding="utf-8"?>
<sst xmlns="http://schemas.openxmlformats.org/spreadsheetml/2006/main" count="930" uniqueCount="377">
  <si>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</si>
  <si>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</si>
  <si>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</si>
  <si>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</si>
  <si>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</si>
  <si>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</si>
  <si>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</si>
  <si>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</si>
  <si>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</si>
  <si>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</si>
  <si>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</si>
  <si>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</si>
  <si>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</si>
  <si>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</si>
  <si>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</si>
  <si>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</si>
  <si>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</si>
  <si>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</si>
  <si>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</si>
  <si>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</si>
  <si>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</si>
  <si>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</si>
  <si>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</si>
  <si>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</si>
  <si>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</si>
  <si>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</si>
  <si>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</si>
  <si>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</si>
  <si>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</si>
  <si>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</si>
  <si>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</si>
  <si>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</si>
  <si>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</si>
  <si>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</si>
  <si>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</si>
  <si>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</si>
  <si>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</si>
  <si>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</si>
  <si>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</si>
  <si>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</si>
  <si>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</si>
  <si>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</si>
  <si>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</si>
  <si>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</si>
  <si>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</si>
  <si>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</si>
  <si>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</si>
  <si>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</si>
  <si>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</si>
  <si>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</si>
  <si>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</si>
  <si>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</si>
  <si>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</si>
  <si>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</si>
  <si>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</si>
  <si>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</si>
  <si>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</si>
  <si>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</si>
  <si>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</si>
  <si>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</si>
  <si>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</si>
  <si>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</si>
  <si>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</si>
  <si>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</si>
  <si>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</si>
  <si>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</si>
  <si>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</si>
  <si>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</si>
  <si>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</si>
  <si>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</si>
  <si>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</si>
  <si>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</si>
  <si>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</si>
  <si>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</si>
  <si>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</si>
  <si>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</si>
  <si>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</si>
  <si>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</si>
  <si>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</si>
  <si>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</si>
  <si>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</si>
  <si>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</si>
  <si>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</si>
  <si>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</si>
  <si>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</si>
  <si>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</si>
  <si>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</si>
  <si>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</si>
  <si>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</si>
  <si>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</si>
  <si>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</si>
  <si>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</si>
  <si>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</si>
  <si>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</si>
  <si>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</si>
  <si>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</si>
  <si>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</si>
  <si>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</si>
  <si>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</si>
  <si>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</si>
  <si>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</si>
  <si>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</si>
  <si>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</si>
  <si>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</si>
  <si>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</si>
  <si>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</si>
  <si>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</si>
  <si>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</si>
  <si>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</si>
  <si>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</si>
  <si>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</si>
  <si>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</si>
  <si>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</si>
  <si>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</si>
  <si>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</si>
  <si>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</si>
  <si>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</si>
  <si>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</si>
  <si>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</si>
  <si>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</si>
  <si>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</si>
  <si>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</si>
  <si>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</si>
  <si>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</si>
  <si>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</si>
  <si>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</si>
  <si>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</si>
  <si>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</si>
  <si>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</si>
  <si>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</si>
  <si>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</si>
  <si>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</si>
  <si>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</si>
  <si>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</si>
  <si>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</si>
  <si>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</si>
  <si>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</si>
  <si>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</si>
  <si>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</si>
  <si>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</si>
  <si>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</si>
  <si>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</si>
  <si>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</si>
  <si>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</si>
  <si>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</si>
  <si>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</si>
  <si>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</si>
  <si>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</si>
  <si>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</si>
  <si>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</si>
  <si>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</si>
  <si>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</si>
  <si>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</si>
  <si>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</si>
  <si>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</si>
  <si>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</si>
  <si>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</si>
  <si>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</si>
  <si>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</si>
  <si>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</si>
  <si>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</si>
  <si>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</si>
  <si>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</si>
  <si>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</si>
  <si>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</si>
  <si>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</si>
  <si>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</si>
  <si>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</si>
  <si>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</si>
  <si>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</si>
  <si>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</si>
  <si>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</si>
  <si>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</si>
  <si>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</si>
  <si>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</si>
  <si>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</si>
  <si>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</si>
  <si>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</si>
  <si>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</si>
  <si>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</si>
  <si>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</si>
  <si>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</si>
  <si>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</si>
  <si>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</si>
  <si>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</si>
  <si>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</si>
  <si>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</si>
  <si>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</si>
  <si>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</si>
  <si>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</si>
  <si>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</si>
  <si>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</si>
  <si>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</si>
  <si>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</si>
  <si>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</si>
  <si>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</si>
  <si>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</si>
  <si>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</si>
  <si>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</si>
  <si>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</si>
  <si>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</si>
  <si>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</si>
  <si>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</si>
  <si>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</si>
  <si>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</si>
  <si>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</si>
  <si>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</si>
  <si>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</si>
  <si>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</si>
  <si>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</si>
  <si>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</si>
  <si>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</si>
  <si>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</si>
  <si>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</si>
  <si>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</si>
  <si>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</si>
  <si>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</si>
  <si>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</si>
  <si>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</si>
  <si>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</si>
  <si>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</si>
  <si>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</si>
  <si>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</si>
  <si>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</si>
  <si>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</si>
  <si>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</si>
  <si>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</si>
  <si>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</si>
  <si>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</si>
  <si>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</si>
  <si>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</si>
  <si>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</si>
  <si>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</si>
  <si>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</si>
  <si>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</si>
  <si>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</si>
  <si>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</si>
  <si>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</si>
  <si>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</si>
  <si>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</si>
  <si>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</si>
  <si>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</si>
  <si>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</si>
  <si>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</si>
  <si>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</si>
  <si>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</si>
  <si>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</si>
  <si>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</si>
  <si>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</si>
  <si>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</si>
  <si>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</si>
  <si>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</si>
  <si>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</si>
  <si>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</si>
  <si>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</si>
  <si>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</si>
  <si>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</si>
  <si>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</si>
  <si>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</si>
  <si>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</si>
  <si>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</si>
  <si>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</si>
  <si>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</si>
  <si>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</si>
  <si>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</si>
  <si>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</si>
  <si>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</si>
  <si>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</si>
  <si>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</si>
  <si>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</si>
  <si>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</si>
  <si>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</si>
  <si>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</si>
  <si>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</si>
  <si>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</si>
  <si>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</si>
  <si>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</si>
  <si>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</si>
  <si>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</si>
  <si>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</si>
  <si>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</si>
  <si>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</si>
  <si>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</si>
  <si>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</si>
  <si>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</si>
  <si>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</si>
  <si>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</si>
  <si>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</si>
  <si>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</si>
  <si>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</si>
  <si>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</si>
  <si>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</si>
  <si>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</si>
  <si>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</si>
  <si>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</si>
  <si>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</si>
  <si>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</si>
  <si>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</si>
  <si>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</si>
  <si>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</si>
  <si>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</si>
  <si>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</si>
  <si>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</si>
  <si>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</si>
  <si>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</si>
  <si>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</si>
  <si>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</si>
  <si>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</si>
  <si>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</si>
  <si>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</si>
  <si>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</si>
  <si>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</si>
  <si>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</si>
  <si>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</si>
  <si>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</si>
  <si>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</si>
  <si>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</si>
  <si>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</si>
  <si>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</si>
  <si>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</si>
  <si>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</si>
  <si>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</si>
  <si>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</si>
  <si>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</si>
  <si>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</si>
  <si>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</si>
  <si>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</si>
  <si>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</si>
  <si>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</si>
  <si>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</si>
  <si>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</si>
  <si>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</si>
  <si>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</si>
  <si>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</si>
  <si>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</si>
  <si>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</si>
  <si>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</si>
  <si>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</si>
  <si>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</si>
  <si>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</si>
  <si>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</si>
  <si>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</si>
  <si>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</si>
  <si>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</si>
  <si>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</si>
  <si>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</si>
  <si>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</si>
  <si>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</si>
  <si>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</si>
  <si>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</si>
  <si>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</si>
  <si>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</si>
  <si>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</si>
  <si>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</si>
  <si>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</si>
  <si>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</si>
  <si>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</si>
  <si>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</si>
  <si>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</si>
  <si>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</si>
  <si>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</si>
  <si>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</si>
  <si>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</si>
  <si>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</si>
  <si>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</si>
  <si>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</si>
  <si>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</si>
  <si>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</si>
  <si>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</si>
  <si>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</si>
  <si>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</si>
  <si>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</si>
  <si>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</si>
  <si>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по дому №63            ул. Интернациональная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</si>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</sst>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63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3">
          <cell r="FY123">
            <v>23149.831076400002</v>
          </cell>
        </row>
        <row r="124">
          <cell r="FY124">
            <v>25290.388662000016</v>
          </cell>
        </row>
        <row r="125">
          <cell r="FY125">
            <v>5965.7373600000001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6">
          <cell r="I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4">
          <cell r="GW1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Y4">
            <v>405.7</v>
          </cell>
        </row>
        <row r="39">
          <cell r="FY39">
            <v>0.44090200000000002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-61327.380234685705</v>
          </cell>
        </row>
        <row r="25">
          <cell r="D25">
            <v>16434.45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Normal="90" zoomScaleSheetLayoutView="100" workbookViewId="0">
      <selection activeCell="O236" sqref="O236"/>
    </sheetView>
  </sheetViews>
  <sheetFormatPr defaultRowHeight="15.75" x14ac:dyDescent="0.25"/>
  <cols>
    <col min="1" max="1" width="9.140625" style="18"/>
    <col min="2" max="2" width="62.42578125" style="23" customWidth="1"/>
    <col min="3" max="3" width="26.1406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16" width="9.140625" style="23" customWidth="1"/>
    <col min="17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4" t="s">
        <v>373</v>
      </c>
      <c r="B2" s="24"/>
      <c r="C2" s="24"/>
      <c r="D2" s="24"/>
      <c r="E2" s="23">
        <v>405.7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376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7">
        <f>[5]Лист1!$D$23</f>
        <v>0</v>
      </c>
      <c r="E9" s="23" t="s">
        <v>208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[5]Лист1!$D$24</f>
        <v>-61327.380234685705</v>
      </c>
      <c r="E10" s="23" t="s">
        <v>208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[5]Лист1!$D$25</f>
        <v>16434.45</v>
      </c>
      <c r="E11" s="23" t="s">
        <v>208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54405.957098400017</v>
      </c>
      <c r="E12" s="23" t="s">
        <v>209</v>
      </c>
    </row>
    <row r="13" spans="1:22" x14ac:dyDescent="0.25">
      <c r="A13" s="6" t="s">
        <v>22</v>
      </c>
      <c r="B13" s="19" t="s">
        <v>23</v>
      </c>
      <c r="C13" s="1" t="s">
        <v>15</v>
      </c>
      <c r="D13" s="7">
        <f>'[1]ГУК 2019'!$FY$124</f>
        <v>25290.388662000016</v>
      </c>
      <c r="E13" s="23" t="s">
        <v>209</v>
      </c>
    </row>
    <row r="14" spans="1:22" x14ac:dyDescent="0.25">
      <c r="A14" s="6" t="s">
        <v>24</v>
      </c>
      <c r="B14" s="19" t="s">
        <v>25</v>
      </c>
      <c r="C14" s="1" t="s">
        <v>15</v>
      </c>
      <c r="D14" s="7">
        <f>'[1]ГУК 2019'!$FY$123</f>
        <v>23149.831076400002</v>
      </c>
      <c r="E14" s="23" t="s">
        <v>209</v>
      </c>
    </row>
    <row r="15" spans="1:22" x14ac:dyDescent="0.25">
      <c r="A15" s="6" t="s">
        <v>26</v>
      </c>
      <c r="B15" s="19" t="s">
        <v>27</v>
      </c>
      <c r="C15" s="1" t="s">
        <v>15</v>
      </c>
      <c r="D15" s="7">
        <f>'[1]ГУК 2019'!$FY$125</f>
        <v>5965.7373600000001</v>
      </c>
      <c r="E15" s="23" t="s">
        <v>209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44510.947098400015</v>
      </c>
      <c r="E16" s="23">
        <v>55607.45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D12-D25+D236+D252</f>
        <v>44510.947098400015</v>
      </c>
      <c r="E17" s="23" t="s">
        <v>208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19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19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19">
        <v>0</v>
      </c>
      <c r="E20" s="23" t="s">
        <v>208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19">
        <v>0</v>
      </c>
      <c r="E21" s="23" t="s">
        <v>208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-16816.43313628569</v>
      </c>
      <c r="E22" s="23" t="s">
        <v>208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v>0</v>
      </c>
      <c r="E23" s="23" t="s">
        <v>208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D22-D231</f>
        <v>-66155.579644335696</v>
      </c>
      <c r="E24" s="23" t="s">
        <v>208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12793.89</v>
      </c>
      <c r="E25" s="23" t="s">
        <v>208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4478.1825262499997</v>
      </c>
      <c r="E28" s="16">
        <v>4478.1825262499997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208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11.0381625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3946.8727350000004</v>
      </c>
      <c r="E60" s="16">
        <v>3946.8727350000004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208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9.728550000000002</v>
      </c>
    </row>
    <row r="65" spans="1:22" s="5" customFormat="1" ht="24" customHeight="1" x14ac:dyDescent="0.25">
      <c r="A65" s="22" t="s">
        <v>211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212</v>
      </c>
      <c r="B66" s="1" t="s">
        <v>53</v>
      </c>
      <c r="C66" s="1" t="s">
        <v>15</v>
      </c>
      <c r="D66" s="1">
        <f>E66</f>
        <v>6158.5260000000007</v>
      </c>
      <c r="E66" s="23">
        <v>6158.5260000000007</v>
      </c>
    </row>
    <row r="67" spans="1:22" ht="31.5" x14ac:dyDescent="0.25">
      <c r="A67" s="6" t="s">
        <v>213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214</v>
      </c>
      <c r="B68" s="1" t="s">
        <v>58</v>
      </c>
      <c r="C68" s="1" t="s">
        <v>7</v>
      </c>
      <c r="D68" s="1" t="s">
        <v>109</v>
      </c>
      <c r="E68" s="23" t="s">
        <v>208</v>
      </c>
    </row>
    <row r="69" spans="1:22" x14ac:dyDescent="0.25">
      <c r="A69" s="6" t="s">
        <v>215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216</v>
      </c>
      <c r="B70" s="1" t="s">
        <v>63</v>
      </c>
      <c r="C70" s="1" t="s">
        <v>15</v>
      </c>
      <c r="D70" s="8">
        <f>E66/E2</f>
        <v>15.180000000000001</v>
      </c>
    </row>
    <row r="71" spans="1:22" s="5" customFormat="1" ht="31.5" x14ac:dyDescent="0.25">
      <c r="A71" s="22" t="s">
        <v>217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218</v>
      </c>
      <c r="B72" s="1" t="s">
        <v>53</v>
      </c>
      <c r="C72" s="1" t="s">
        <v>15</v>
      </c>
      <c r="D72" s="7">
        <f>E73</f>
        <v>3590.0039999999999</v>
      </c>
    </row>
    <row r="73" spans="1:22" ht="31.5" x14ac:dyDescent="0.25">
      <c r="A73" s="6" t="s">
        <v>219</v>
      </c>
      <c r="B73" s="1" t="s">
        <v>55</v>
      </c>
      <c r="C73" s="1" t="s">
        <v>7</v>
      </c>
      <c r="D73" s="1" t="s">
        <v>118</v>
      </c>
      <c r="E73" s="15">
        <v>3590.0039999999999</v>
      </c>
    </row>
    <row r="74" spans="1:22" x14ac:dyDescent="0.25">
      <c r="A74" s="6" t="s">
        <v>220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221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222</v>
      </c>
      <c r="B76" s="1" t="s">
        <v>63</v>
      </c>
      <c r="C76" s="1" t="s">
        <v>15</v>
      </c>
      <c r="D76" s="8">
        <f>D72/E2</f>
        <v>8.8489129898940107</v>
      </c>
    </row>
    <row r="77" spans="1:22" s="5" customFormat="1" ht="31.5" x14ac:dyDescent="0.25">
      <c r="A77" s="22" t="s">
        <v>223</v>
      </c>
      <c r="B77" s="3" t="s">
        <v>50</v>
      </c>
      <c r="C77" s="3" t="s">
        <v>7</v>
      </c>
      <c r="D77" s="3" t="s">
        <v>120</v>
      </c>
      <c r="E77" s="15">
        <v>1589.69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224</v>
      </c>
      <c r="B78" s="1" t="s">
        <v>53</v>
      </c>
      <c r="C78" s="1" t="s">
        <v>15</v>
      </c>
      <c r="D78" s="1">
        <f>E77</f>
        <v>1589.69</v>
      </c>
    </row>
    <row r="79" spans="1:22" ht="31.5" x14ac:dyDescent="0.25">
      <c r="A79" s="6" t="s">
        <v>225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226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227</v>
      </c>
      <c r="B81" s="1" t="s">
        <v>3</v>
      </c>
      <c r="C81" s="1" t="s">
        <v>7</v>
      </c>
      <c r="D81" s="1" t="s">
        <v>210</v>
      </c>
    </row>
    <row r="82" spans="1:22" x14ac:dyDescent="0.25">
      <c r="A82" s="6" t="s">
        <v>228</v>
      </c>
      <c r="B82" s="1" t="s">
        <v>63</v>
      </c>
      <c r="C82" s="1" t="s">
        <v>15</v>
      </c>
      <c r="D82" s="8">
        <f>E77/F77</f>
        <v>198.71125000000001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123</v>
      </c>
      <c r="E83" s="23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229</v>
      </c>
      <c r="B85" s="1" t="s">
        <v>55</v>
      </c>
      <c r="C85" s="1" t="s">
        <v>7</v>
      </c>
      <c r="D85" s="1" t="s">
        <v>125</v>
      </c>
      <c r="E85" s="23">
        <v>0</v>
      </c>
      <c r="F85" s="27"/>
    </row>
    <row r="86" spans="1:22" x14ac:dyDescent="0.25">
      <c r="A86" s="6" t="s">
        <v>230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231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232</v>
      </c>
      <c r="B88" s="1" t="s">
        <v>63</v>
      </c>
      <c r="C88" s="1" t="s">
        <v>15</v>
      </c>
      <c r="D88" s="8">
        <f>D84/E2</f>
        <v>0</v>
      </c>
      <c r="F88" s="1" t="s">
        <v>124</v>
      </c>
    </row>
    <row r="89" spans="1:22" ht="31.5" x14ac:dyDescent="0.25">
      <c r="A89" s="6" t="s">
        <v>233</v>
      </c>
      <c r="B89" s="1" t="s">
        <v>55</v>
      </c>
      <c r="C89" s="1" t="s">
        <v>7</v>
      </c>
      <c r="D89" s="1" t="s">
        <v>127</v>
      </c>
      <c r="E89" s="16">
        <f>'[3]Выполненные работы 2018 г.'!$GW$124</f>
        <v>0</v>
      </c>
      <c r="F89" s="1">
        <f>F84</f>
        <v>0</v>
      </c>
    </row>
    <row r="90" spans="1:22" x14ac:dyDescent="0.25">
      <c r="A90" s="6" t="s">
        <v>234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235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236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129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237</v>
      </c>
      <c r="B94" s="1" t="s">
        <v>53</v>
      </c>
      <c r="C94" s="1" t="s">
        <v>15</v>
      </c>
      <c r="D94" s="7">
        <f>E95+E99+E103+E107+E111+E115+E119+E123+E127+E131+E135+E139+E147+E143</f>
        <v>10075.733949999998</v>
      </c>
    </row>
    <row r="95" spans="1:22" ht="31.5" x14ac:dyDescent="0.25">
      <c r="A95" s="6" t="s">
        <v>238</v>
      </c>
      <c r="B95" s="1" t="s">
        <v>55</v>
      </c>
      <c r="C95" s="1" t="s">
        <v>7</v>
      </c>
      <c r="D95" s="1" t="s">
        <v>130</v>
      </c>
      <c r="E95" s="15">
        <v>0</v>
      </c>
    </row>
    <row r="96" spans="1:22" x14ac:dyDescent="0.25">
      <c r="A96" s="6" t="s">
        <v>239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242</v>
      </c>
      <c r="B99" s="1" t="s">
        <v>55</v>
      </c>
      <c r="C99" s="1" t="s">
        <v>7</v>
      </c>
      <c r="D99" s="1" t="s">
        <v>131</v>
      </c>
      <c r="E99" s="16">
        <v>483.8</v>
      </c>
    </row>
    <row r="100" spans="1:5" x14ac:dyDescent="0.25">
      <c r="A100" s="6" t="s">
        <v>243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244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245</v>
      </c>
      <c r="B102" s="1" t="s">
        <v>63</v>
      </c>
      <c r="C102" s="1" t="s">
        <v>15</v>
      </c>
      <c r="D102" s="8">
        <f>E99/E2</f>
        <v>1.1925067784076904</v>
      </c>
    </row>
    <row r="103" spans="1:5" ht="31.5" x14ac:dyDescent="0.25">
      <c r="A103" s="6" t="s">
        <v>246</v>
      </c>
      <c r="B103" s="1" t="s">
        <v>55</v>
      </c>
      <c r="C103" s="1" t="s">
        <v>7</v>
      </c>
      <c r="D103" s="1" t="s">
        <v>133</v>
      </c>
      <c r="E103" s="16">
        <v>266.77999999999997</v>
      </c>
    </row>
    <row r="104" spans="1:5" x14ac:dyDescent="0.25">
      <c r="A104" s="6" t="s">
        <v>247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248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249</v>
      </c>
      <c r="B106" s="1" t="s">
        <v>63</v>
      </c>
      <c r="C106" s="1" t="s">
        <v>15</v>
      </c>
      <c r="D106" s="8">
        <f>E103/E2</f>
        <v>0.65757949223564205</v>
      </c>
    </row>
    <row r="107" spans="1:5" ht="31.5" x14ac:dyDescent="0.25">
      <c r="A107" s="6" t="s">
        <v>250</v>
      </c>
      <c r="B107" s="1" t="s">
        <v>55</v>
      </c>
      <c r="C107" s="1" t="s">
        <v>7</v>
      </c>
      <c r="D107" s="1" t="s">
        <v>135</v>
      </c>
      <c r="E107" s="15">
        <v>4342.53</v>
      </c>
    </row>
    <row r="108" spans="1:5" x14ac:dyDescent="0.25">
      <c r="A108" s="6" t="s">
        <v>251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252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253</v>
      </c>
      <c r="B110" s="1" t="s">
        <v>63</v>
      </c>
      <c r="C110" s="1" t="s">
        <v>15</v>
      </c>
      <c r="D110" s="8">
        <f>E107/E2</f>
        <v>10.703795908306629</v>
      </c>
    </row>
    <row r="111" spans="1:5" ht="47.25" x14ac:dyDescent="0.25">
      <c r="A111" s="6" t="s">
        <v>254</v>
      </c>
      <c r="B111" s="1" t="s">
        <v>55</v>
      </c>
      <c r="C111" s="1" t="s">
        <v>7</v>
      </c>
      <c r="D111" s="1" t="s">
        <v>136</v>
      </c>
      <c r="E111" s="15">
        <v>2479.7800000000002</v>
      </c>
    </row>
    <row r="112" spans="1:5" x14ac:dyDescent="0.25">
      <c r="A112" s="6" t="s">
        <v>255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256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257</v>
      </c>
      <c r="B114" s="1" t="s">
        <v>63</v>
      </c>
      <c r="C114" s="1" t="s">
        <v>15</v>
      </c>
      <c r="D114" s="8">
        <f>E111/E2</f>
        <v>6.1123490263741687</v>
      </c>
    </row>
    <row r="115" spans="1:5" ht="31.5" x14ac:dyDescent="0.25">
      <c r="A115" s="6" t="s">
        <v>258</v>
      </c>
      <c r="B115" s="1" t="s">
        <v>55</v>
      </c>
      <c r="C115" s="1" t="s">
        <v>7</v>
      </c>
      <c r="D115" s="1" t="s">
        <v>138</v>
      </c>
      <c r="E115" s="23">
        <v>1381.81</v>
      </c>
    </row>
    <row r="116" spans="1:5" x14ac:dyDescent="0.25">
      <c r="A116" s="6" t="s">
        <v>259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260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261</v>
      </c>
      <c r="B118" s="1" t="s">
        <v>63</v>
      </c>
      <c r="C118" s="1" t="s">
        <v>15</v>
      </c>
      <c r="D118" s="8">
        <f>E115/E2</f>
        <v>3.4059896475228002</v>
      </c>
    </row>
    <row r="119" spans="1:5" ht="31.5" x14ac:dyDescent="0.25">
      <c r="A119" s="6" t="s">
        <v>262</v>
      </c>
      <c r="B119" s="1" t="s">
        <v>55</v>
      </c>
      <c r="C119" s="1" t="s">
        <v>7</v>
      </c>
      <c r="D119" s="1" t="s">
        <v>139</v>
      </c>
      <c r="E119" s="16">
        <v>350.73</v>
      </c>
    </row>
    <row r="120" spans="1:5" x14ac:dyDescent="0.25">
      <c r="A120" s="6" t="s">
        <v>263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264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265</v>
      </c>
      <c r="B122" s="1" t="s">
        <v>63</v>
      </c>
      <c r="C122" s="1" t="s">
        <v>15</v>
      </c>
      <c r="D122" s="8">
        <f>E119/E2</f>
        <v>0.86450579245748094</v>
      </c>
    </row>
    <row r="123" spans="1:5" ht="31.5" x14ac:dyDescent="0.25">
      <c r="A123" s="6" t="s">
        <v>266</v>
      </c>
      <c r="B123" s="1" t="s">
        <v>55</v>
      </c>
      <c r="C123" s="1" t="s">
        <v>7</v>
      </c>
      <c r="D123" s="1" t="s">
        <v>140</v>
      </c>
      <c r="E123" s="16">
        <v>182.97</v>
      </c>
    </row>
    <row r="124" spans="1:5" x14ac:dyDescent="0.25">
      <c r="A124" s="6" t="s">
        <v>267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268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269</v>
      </c>
      <c r="B126" s="1" t="s">
        <v>63</v>
      </c>
      <c r="C126" s="1" t="s">
        <v>15</v>
      </c>
      <c r="D126" s="8">
        <f>E123/E2</f>
        <v>0.45099827458713337</v>
      </c>
    </row>
    <row r="127" spans="1:5" ht="31.5" x14ac:dyDescent="0.25">
      <c r="A127" s="6" t="s">
        <v>270</v>
      </c>
      <c r="B127" s="1" t="s">
        <v>55</v>
      </c>
      <c r="C127" s="1" t="s">
        <v>7</v>
      </c>
      <c r="D127" s="1" t="s">
        <v>141</v>
      </c>
      <c r="E127" s="16">
        <v>415.52</v>
      </c>
    </row>
    <row r="128" spans="1:5" x14ac:dyDescent="0.25">
      <c r="A128" s="6" t="s">
        <v>271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273</v>
      </c>
      <c r="B130" s="1" t="s">
        <v>63</v>
      </c>
      <c r="C130" s="1" t="s">
        <v>15</v>
      </c>
      <c r="D130" s="8">
        <f>E127/E2</f>
        <v>1.0242050776435789</v>
      </c>
    </row>
    <row r="131" spans="1:6" ht="31.5" x14ac:dyDescent="0.25">
      <c r="A131" s="6" t="s">
        <v>274</v>
      </c>
      <c r="B131" s="1" t="s">
        <v>55</v>
      </c>
      <c r="C131" s="1" t="s">
        <v>7</v>
      </c>
      <c r="D131" s="8" t="s">
        <v>142</v>
      </c>
      <c r="E131" s="23">
        <v>0</v>
      </c>
    </row>
    <row r="132" spans="1:6" x14ac:dyDescent="0.25">
      <c r="A132" s="6" t="s">
        <v>275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276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277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278</v>
      </c>
      <c r="B135" s="1" t="s">
        <v>55</v>
      </c>
      <c r="C135" s="1" t="s">
        <v>7</v>
      </c>
      <c r="D135" s="8" t="s">
        <v>143</v>
      </c>
      <c r="E135" s="23">
        <v>0</v>
      </c>
    </row>
    <row r="136" spans="1:6" x14ac:dyDescent="0.25">
      <c r="A136" s="6" t="s">
        <v>279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280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281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282</v>
      </c>
      <c r="B139" s="1" t="s">
        <v>55</v>
      </c>
      <c r="C139" s="1" t="s">
        <v>7</v>
      </c>
      <c r="D139" s="8" t="s">
        <v>144</v>
      </c>
      <c r="E139" s="23">
        <v>0</v>
      </c>
    </row>
    <row r="140" spans="1:6" x14ac:dyDescent="0.25">
      <c r="A140" s="6" t="s">
        <v>283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284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285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286</v>
      </c>
      <c r="B143" s="1" t="s">
        <v>55</v>
      </c>
      <c r="C143" s="1" t="s">
        <v>7</v>
      </c>
      <c r="D143" s="8" t="s">
        <v>207</v>
      </c>
      <c r="E143" s="15">
        <v>171.81394999999998</v>
      </c>
      <c r="F143" s="10"/>
    </row>
    <row r="144" spans="1:6" x14ac:dyDescent="0.25">
      <c r="A144" s="6" t="s">
        <v>287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288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289</v>
      </c>
      <c r="B146" s="1" t="s">
        <v>63</v>
      </c>
      <c r="C146" s="1" t="s">
        <v>15</v>
      </c>
      <c r="D146" s="8">
        <f>E143/E2</f>
        <v>0.42349999999999993</v>
      </c>
      <c r="F146" s="10"/>
    </row>
    <row r="147" spans="1:7" ht="31.5" x14ac:dyDescent="0.25">
      <c r="A147" s="6" t="s">
        <v>290</v>
      </c>
      <c r="B147" s="1" t="s">
        <v>55</v>
      </c>
      <c r="C147" s="1" t="s">
        <v>7</v>
      </c>
      <c r="D147" s="1" t="s">
        <v>145</v>
      </c>
      <c r="E147" s="23">
        <v>0</v>
      </c>
      <c r="F147" s="11"/>
      <c r="G147" s="12"/>
    </row>
    <row r="148" spans="1:7" x14ac:dyDescent="0.25">
      <c r="A148" s="6" t="s">
        <v>291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292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293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146</v>
      </c>
    </row>
    <row r="152" spans="1:7" x14ac:dyDescent="0.25">
      <c r="A152" s="6" t="s">
        <v>294</v>
      </c>
      <c r="B152" s="1" t="s">
        <v>53</v>
      </c>
      <c r="C152" s="1" t="s">
        <v>15</v>
      </c>
      <c r="D152" s="7">
        <f>E153+E157+E161+E165+E169+E173+E177+E181+E185</f>
        <v>6690.6672968000003</v>
      </c>
    </row>
    <row r="153" spans="1:7" ht="31.5" x14ac:dyDescent="0.25">
      <c r="A153" s="6" t="s">
        <v>295</v>
      </c>
      <c r="B153" s="1" t="s">
        <v>55</v>
      </c>
      <c r="C153" s="1" t="s">
        <v>7</v>
      </c>
      <c r="D153" s="1" t="s">
        <v>147</v>
      </c>
      <c r="E153" s="16">
        <f>'[4]гук(2016)'!$FY$39*12*'[4]гук(2016)'!$FY$4</f>
        <v>2146.4872968000004</v>
      </c>
      <c r="F153" s="23">
        <v>1</v>
      </c>
    </row>
    <row r="154" spans="1:7" x14ac:dyDescent="0.25">
      <c r="A154" s="6" t="s">
        <v>296</v>
      </c>
      <c r="B154" s="1" t="s">
        <v>58</v>
      </c>
      <c r="C154" s="1" t="s">
        <v>7</v>
      </c>
      <c r="D154" s="1" t="s">
        <v>148</v>
      </c>
    </row>
    <row r="155" spans="1:7" x14ac:dyDescent="0.25">
      <c r="A155" s="6" t="s">
        <v>297</v>
      </c>
      <c r="B155" s="1" t="s">
        <v>3</v>
      </c>
      <c r="C155" s="1" t="s">
        <v>7</v>
      </c>
      <c r="D155" s="1" t="s">
        <v>210</v>
      </c>
    </row>
    <row r="156" spans="1:7" x14ac:dyDescent="0.25">
      <c r="A156" s="6" t="s">
        <v>298</v>
      </c>
      <c r="B156" s="1" t="s">
        <v>63</v>
      </c>
      <c r="C156" s="1" t="s">
        <v>15</v>
      </c>
      <c r="D156" s="8">
        <f>E153/F153</f>
        <v>2146.4872968000004</v>
      </c>
    </row>
    <row r="157" spans="1:7" ht="31.5" x14ac:dyDescent="0.25">
      <c r="A157" s="6" t="s">
        <v>299</v>
      </c>
      <c r="B157" s="1" t="s">
        <v>55</v>
      </c>
      <c r="C157" s="1" t="s">
        <v>7</v>
      </c>
      <c r="D157" s="1" t="s">
        <v>149</v>
      </c>
      <c r="E157" s="23">
        <v>0</v>
      </c>
    </row>
    <row r="158" spans="1:7" x14ac:dyDescent="0.25">
      <c r="A158" s="6" t="s">
        <v>300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301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302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303</v>
      </c>
      <c r="B161" s="1" t="s">
        <v>55</v>
      </c>
      <c r="C161" s="1" t="s">
        <v>7</v>
      </c>
      <c r="D161" s="1" t="s">
        <v>150</v>
      </c>
      <c r="E161" s="23">
        <v>0</v>
      </c>
    </row>
    <row r="162" spans="1:5" x14ac:dyDescent="0.25">
      <c r="A162" s="6" t="s">
        <v>304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305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306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307</v>
      </c>
      <c r="B165" s="1" t="s">
        <v>55</v>
      </c>
      <c r="C165" s="1" t="s">
        <v>7</v>
      </c>
      <c r="D165" s="1" t="s">
        <v>151</v>
      </c>
      <c r="E165" s="23">
        <v>0</v>
      </c>
    </row>
    <row r="166" spans="1:5" x14ac:dyDescent="0.25">
      <c r="A166" s="6" t="s">
        <v>308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309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310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311</v>
      </c>
      <c r="B169" s="1" t="s">
        <v>55</v>
      </c>
      <c r="C169" s="1" t="s">
        <v>7</v>
      </c>
      <c r="D169" s="1" t="s">
        <v>152</v>
      </c>
      <c r="E169" s="23">
        <v>1312.75</v>
      </c>
    </row>
    <row r="170" spans="1:5" x14ac:dyDescent="0.25">
      <c r="A170" s="6" t="s">
        <v>312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313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314</v>
      </c>
      <c r="B172" s="1" t="s">
        <v>63</v>
      </c>
      <c r="C172" s="1" t="s">
        <v>15</v>
      </c>
      <c r="D172" s="8">
        <f>E169/E2</f>
        <v>3.2357653438501357</v>
      </c>
    </row>
    <row r="173" spans="1:5" ht="31.5" x14ac:dyDescent="0.25">
      <c r="A173" s="6" t="s">
        <v>315</v>
      </c>
      <c r="B173" s="1" t="s">
        <v>55</v>
      </c>
      <c r="C173" s="1" t="s">
        <v>7</v>
      </c>
      <c r="D173" s="1" t="s">
        <v>153</v>
      </c>
      <c r="E173" s="23">
        <v>0</v>
      </c>
    </row>
    <row r="174" spans="1:5" x14ac:dyDescent="0.25">
      <c r="A174" s="6" t="s">
        <v>316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317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318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319</v>
      </c>
      <c r="B177" s="1" t="s">
        <v>55</v>
      </c>
      <c r="C177" s="1" t="s">
        <v>7</v>
      </c>
      <c r="D177" s="1" t="s">
        <v>154</v>
      </c>
      <c r="E177" s="23">
        <v>0</v>
      </c>
      <c r="F177" s="23" t="s">
        <v>155</v>
      </c>
    </row>
    <row r="178" spans="1:6" x14ac:dyDescent="0.25">
      <c r="A178" s="6" t="s">
        <v>320</v>
      </c>
      <c r="B178" s="1" t="s">
        <v>58</v>
      </c>
      <c r="C178" s="1" t="s">
        <v>7</v>
      </c>
      <c r="D178" s="1" t="s">
        <v>112</v>
      </c>
      <c r="F178" s="23" t="s">
        <v>61</v>
      </c>
    </row>
    <row r="179" spans="1:6" x14ac:dyDescent="0.25">
      <c r="A179" s="6" t="s">
        <v>321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322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323</v>
      </c>
      <c r="B181" s="1" t="s">
        <v>55</v>
      </c>
      <c r="C181" s="1" t="s">
        <v>7</v>
      </c>
      <c r="D181" s="1" t="s">
        <v>156</v>
      </c>
      <c r="E181" s="23">
        <v>3231.43</v>
      </c>
    </row>
    <row r="182" spans="1:6" x14ac:dyDescent="0.25">
      <c r="A182" s="6" t="s">
        <v>324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325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326</v>
      </c>
      <c r="B184" s="1" t="s">
        <v>63</v>
      </c>
      <c r="C184" s="1" t="s">
        <v>15</v>
      </c>
      <c r="D184" s="8">
        <f>E181/E2</f>
        <v>7.9650727138279516</v>
      </c>
    </row>
    <row r="185" spans="1:6" ht="31.5" x14ac:dyDescent="0.25">
      <c r="A185" s="6" t="s">
        <v>327</v>
      </c>
      <c r="B185" s="1" t="s">
        <v>55</v>
      </c>
      <c r="C185" s="1" t="s">
        <v>7</v>
      </c>
      <c r="D185" s="8" t="s">
        <v>157</v>
      </c>
      <c r="E185" s="23">
        <v>0</v>
      </c>
    </row>
    <row r="186" spans="1:6" x14ac:dyDescent="0.25">
      <c r="A186" s="6" t="s">
        <v>328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329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330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2" t="s">
        <v>331</v>
      </c>
      <c r="B189" s="3" t="s">
        <v>50</v>
      </c>
      <c r="C189" s="3" t="s">
        <v>7</v>
      </c>
      <c r="D189" s="3" t="s">
        <v>158</v>
      </c>
    </row>
    <row r="190" spans="1:6" ht="18.75" x14ac:dyDescent="0.25">
      <c r="A190" s="6" t="s">
        <v>332</v>
      </c>
      <c r="B190" s="1" t="s">
        <v>53</v>
      </c>
      <c r="C190" s="1" t="s">
        <v>15</v>
      </c>
      <c r="D190" s="1">
        <f>E191+E195+E199+E203+E207+E211+E215+E219+E223+E227</f>
        <v>12809.470000000001</v>
      </c>
      <c r="F190" s="13"/>
    </row>
    <row r="191" spans="1:6" ht="31.5" x14ac:dyDescent="0.25">
      <c r="A191" s="6" t="s">
        <v>333</v>
      </c>
      <c r="B191" s="1" t="s">
        <v>55</v>
      </c>
      <c r="C191" s="1" t="s">
        <v>7</v>
      </c>
      <c r="D191" s="1" t="s">
        <v>159</v>
      </c>
      <c r="E191" s="23">
        <v>0</v>
      </c>
    </row>
    <row r="192" spans="1:6" x14ac:dyDescent="0.25">
      <c r="A192" s="6" t="s">
        <v>334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335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336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337</v>
      </c>
      <c r="B195" s="1" t="s">
        <v>55</v>
      </c>
      <c r="C195" s="1" t="s">
        <v>7</v>
      </c>
      <c r="D195" s="1" t="s">
        <v>160</v>
      </c>
      <c r="E195" s="23">
        <v>0</v>
      </c>
    </row>
    <row r="196" spans="1:5" x14ac:dyDescent="0.25">
      <c r="A196" s="6" t="s">
        <v>338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339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340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341</v>
      </c>
      <c r="B199" s="1" t="s">
        <v>55</v>
      </c>
      <c r="C199" s="1" t="s">
        <v>7</v>
      </c>
      <c r="D199" s="1" t="s">
        <v>161</v>
      </c>
      <c r="E199" s="23">
        <v>0</v>
      </c>
    </row>
    <row r="200" spans="1:5" x14ac:dyDescent="0.25">
      <c r="A200" s="6" t="s">
        <v>342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343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344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345</v>
      </c>
      <c r="B203" s="1" t="s">
        <v>55</v>
      </c>
      <c r="C203" s="1" t="s">
        <v>7</v>
      </c>
      <c r="D203" s="1" t="s">
        <v>162</v>
      </c>
      <c r="E203" s="23">
        <v>0</v>
      </c>
    </row>
    <row r="204" spans="1:5" x14ac:dyDescent="0.25">
      <c r="A204" s="6" t="s">
        <v>346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347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348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349</v>
      </c>
      <c r="B207" s="1" t="s">
        <v>55</v>
      </c>
      <c r="C207" s="1" t="s">
        <v>7</v>
      </c>
      <c r="D207" s="1" t="s">
        <v>163</v>
      </c>
      <c r="E207" s="23">
        <v>11976.95</v>
      </c>
    </row>
    <row r="208" spans="1:5" x14ac:dyDescent="0.25">
      <c r="A208" s="6" t="s">
        <v>350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351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352</v>
      </c>
      <c r="B210" s="1" t="s">
        <v>63</v>
      </c>
      <c r="C210" s="1" t="s">
        <v>15</v>
      </c>
      <c r="D210" s="8">
        <f>E207/E2</f>
        <v>29.521690904609319</v>
      </c>
    </row>
    <row r="211" spans="1:5" ht="31.5" x14ac:dyDescent="0.25">
      <c r="A211" s="6" t="s">
        <v>353</v>
      </c>
      <c r="B211" s="1" t="s">
        <v>55</v>
      </c>
      <c r="C211" s="1" t="s">
        <v>7</v>
      </c>
      <c r="D211" s="1" t="s">
        <v>164</v>
      </c>
      <c r="E211" s="23">
        <v>0</v>
      </c>
    </row>
    <row r="212" spans="1:5" x14ac:dyDescent="0.25">
      <c r="A212" s="6" t="s">
        <v>354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355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356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357</v>
      </c>
      <c r="B215" s="1" t="s">
        <v>55</v>
      </c>
      <c r="C215" s="1" t="s">
        <v>7</v>
      </c>
      <c r="D215" s="1" t="s">
        <v>165</v>
      </c>
      <c r="E215" s="23">
        <v>832.52</v>
      </c>
    </row>
    <row r="216" spans="1:5" x14ac:dyDescent="0.25">
      <c r="A216" s="6" t="s">
        <v>358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359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360</v>
      </c>
      <c r="B218" s="1" t="s">
        <v>63</v>
      </c>
      <c r="C218" s="1" t="s">
        <v>15</v>
      </c>
      <c r="D218" s="8">
        <f>E215/E2</f>
        <v>2.0520581710623613</v>
      </c>
    </row>
    <row r="219" spans="1:5" ht="31.5" x14ac:dyDescent="0.25">
      <c r="A219" s="6" t="s">
        <v>361</v>
      </c>
      <c r="B219" s="1" t="s">
        <v>55</v>
      </c>
      <c r="C219" s="1" t="s">
        <v>7</v>
      </c>
      <c r="D219" s="1" t="s">
        <v>166</v>
      </c>
      <c r="E219" s="23">
        <v>0</v>
      </c>
    </row>
    <row r="220" spans="1:5" x14ac:dyDescent="0.25">
      <c r="A220" s="6" t="s">
        <v>362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364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365</v>
      </c>
      <c r="B223" s="1" t="s">
        <v>55</v>
      </c>
      <c r="C223" s="1" t="s">
        <v>7</v>
      </c>
      <c r="D223" s="1" t="s">
        <v>167</v>
      </c>
      <c r="E223" s="23">
        <v>0</v>
      </c>
    </row>
    <row r="224" spans="1:5" x14ac:dyDescent="0.25">
      <c r="A224" s="6" t="s">
        <v>366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368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369</v>
      </c>
      <c r="B227" s="1" t="s">
        <v>55</v>
      </c>
      <c r="C227" s="1" t="s">
        <v>7</v>
      </c>
      <c r="D227" s="1" t="s">
        <v>168</v>
      </c>
      <c r="E227" s="23">
        <v>0</v>
      </c>
      <c r="F227" s="23" t="s">
        <v>169</v>
      </c>
    </row>
    <row r="228" spans="1:6" x14ac:dyDescent="0.25">
      <c r="A228" s="6" t="s">
        <v>370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371</v>
      </c>
      <c r="B229" s="1" t="s">
        <v>3</v>
      </c>
      <c r="C229" s="1" t="s">
        <v>7</v>
      </c>
      <c r="D229" s="1" t="s">
        <v>170</v>
      </c>
    </row>
    <row r="230" spans="1:6" x14ac:dyDescent="0.25">
      <c r="A230" s="6" t="s">
        <v>372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171</v>
      </c>
      <c r="C231" s="1" t="s">
        <v>15</v>
      </c>
      <c r="D231" s="14">
        <f>SUM(D28,D34,D60,D66,D72,D78,D84,D94,D152,D190)</f>
        <v>49339.146508049998</v>
      </c>
    </row>
    <row r="232" spans="1:6" x14ac:dyDescent="0.25">
      <c r="A232" s="25" t="s">
        <v>172</v>
      </c>
      <c r="B232" s="25"/>
      <c r="C232" s="25"/>
      <c r="D232" s="25"/>
    </row>
    <row r="233" spans="1:6" x14ac:dyDescent="0.25">
      <c r="A233" s="6" t="s">
        <v>173</v>
      </c>
      <c r="B233" s="1" t="s">
        <v>174</v>
      </c>
      <c r="C233" s="1" t="s">
        <v>175</v>
      </c>
      <c r="D233" s="1">
        <v>1</v>
      </c>
      <c r="E233" s="23" t="s">
        <v>208</v>
      </c>
    </row>
    <row r="234" spans="1:6" x14ac:dyDescent="0.25">
      <c r="A234" s="6" t="s">
        <v>176</v>
      </c>
      <c r="B234" s="1" t="s">
        <v>177</v>
      </c>
      <c r="C234" s="1" t="s">
        <v>175</v>
      </c>
      <c r="D234" s="1">
        <v>1</v>
      </c>
      <c r="E234" s="23" t="s">
        <v>208</v>
      </c>
    </row>
    <row r="235" spans="1:6" x14ac:dyDescent="0.25">
      <c r="A235" s="6" t="s">
        <v>178</v>
      </c>
      <c r="B235" s="1" t="s">
        <v>179</v>
      </c>
      <c r="C235" s="1" t="s">
        <v>175</v>
      </c>
      <c r="D235" s="1">
        <f>'[2]2018 непоср.'!$AC$39</f>
        <v>0</v>
      </c>
      <c r="E235" s="23" t="s">
        <v>208</v>
      </c>
    </row>
    <row r="236" spans="1:6" x14ac:dyDescent="0.25">
      <c r="A236" s="6" t="s">
        <v>180</v>
      </c>
      <c r="B236" s="1" t="s">
        <v>181</v>
      </c>
      <c r="C236" s="1" t="s">
        <v>15</v>
      </c>
      <c r="D236" s="1">
        <v>-5501.12</v>
      </c>
      <c r="E236" s="23" t="s">
        <v>208</v>
      </c>
    </row>
    <row r="237" spans="1:6" x14ac:dyDescent="0.25">
      <c r="A237" s="25" t="s">
        <v>182</v>
      </c>
      <c r="B237" s="25"/>
      <c r="C237" s="25"/>
      <c r="D237" s="25"/>
    </row>
    <row r="238" spans="1:6" ht="31.5" x14ac:dyDescent="0.25">
      <c r="A238" s="6" t="s">
        <v>183</v>
      </c>
      <c r="B238" s="1" t="s">
        <v>14</v>
      </c>
      <c r="C238" s="1" t="s">
        <v>15</v>
      </c>
      <c r="D238" s="1">
        <v>0</v>
      </c>
      <c r="E238" s="23" t="s">
        <v>184</v>
      </c>
    </row>
    <row r="239" spans="1:6" ht="31.5" x14ac:dyDescent="0.25">
      <c r="A239" s="6" t="s">
        <v>185</v>
      </c>
      <c r="B239" s="1" t="s">
        <v>17</v>
      </c>
      <c r="C239" s="1" t="s">
        <v>15</v>
      </c>
      <c r="D239" s="1">
        <v>0</v>
      </c>
      <c r="E239" s="23" t="s">
        <v>184</v>
      </c>
    </row>
    <row r="240" spans="1:6" ht="31.5" x14ac:dyDescent="0.25">
      <c r="A240" s="6" t="s">
        <v>186</v>
      </c>
      <c r="B240" s="1" t="s">
        <v>19</v>
      </c>
      <c r="C240" s="1" t="s">
        <v>15</v>
      </c>
      <c r="D240" s="1">
        <v>0</v>
      </c>
      <c r="E240" s="23" t="s">
        <v>184</v>
      </c>
    </row>
    <row r="241" spans="1:5" ht="31.5" x14ac:dyDescent="0.25">
      <c r="A241" s="6" t="s">
        <v>187</v>
      </c>
      <c r="B241" s="1" t="s">
        <v>43</v>
      </c>
      <c r="C241" s="1" t="s">
        <v>15</v>
      </c>
      <c r="D241" s="1">
        <v>0</v>
      </c>
      <c r="E241" s="23" t="s">
        <v>184</v>
      </c>
    </row>
    <row r="242" spans="1:5" ht="31.5" x14ac:dyDescent="0.25">
      <c r="A242" s="6" t="s">
        <v>188</v>
      </c>
      <c r="B242" s="1" t="s">
        <v>189</v>
      </c>
      <c r="C242" s="1" t="s">
        <v>15</v>
      </c>
      <c r="D242" s="1">
        <v>0</v>
      </c>
      <c r="E242" s="23" t="s">
        <v>184</v>
      </c>
    </row>
    <row r="243" spans="1:5" ht="31.5" x14ac:dyDescent="0.25">
      <c r="A243" s="6" t="s">
        <v>190</v>
      </c>
      <c r="B243" s="1" t="s">
        <v>47</v>
      </c>
      <c r="C243" s="1" t="s">
        <v>15</v>
      </c>
      <c r="D243" s="1">
        <v>0</v>
      </c>
      <c r="E243" s="23" t="s">
        <v>184</v>
      </c>
    </row>
    <row r="244" spans="1:5" x14ac:dyDescent="0.25">
      <c r="A244" s="25" t="s">
        <v>191</v>
      </c>
      <c r="B244" s="25"/>
      <c r="C244" s="25"/>
      <c r="D244" s="25"/>
      <c r="E244" s="10"/>
    </row>
    <row r="245" spans="1:5" ht="31.5" x14ac:dyDescent="0.25">
      <c r="A245" s="6" t="s">
        <v>192</v>
      </c>
      <c r="B245" s="1" t="s">
        <v>174</v>
      </c>
      <c r="C245" s="1" t="s">
        <v>175</v>
      </c>
      <c r="D245" s="1">
        <v>0</v>
      </c>
      <c r="E245" s="23" t="s">
        <v>184</v>
      </c>
    </row>
    <row r="246" spans="1:5" ht="31.5" x14ac:dyDescent="0.25">
      <c r="A246" s="6" t="s">
        <v>193</v>
      </c>
      <c r="B246" s="1" t="s">
        <v>177</v>
      </c>
      <c r="C246" s="1" t="s">
        <v>175</v>
      </c>
      <c r="D246" s="1">
        <v>0</v>
      </c>
      <c r="E246" s="23" t="s">
        <v>184</v>
      </c>
    </row>
    <row r="247" spans="1:5" ht="31.5" x14ac:dyDescent="0.25">
      <c r="A247" s="6" t="s">
        <v>194</v>
      </c>
      <c r="B247" s="1" t="s">
        <v>195</v>
      </c>
      <c r="C247" s="1" t="s">
        <v>175</v>
      </c>
      <c r="D247" s="1">
        <v>0</v>
      </c>
      <c r="E247" s="23" t="s">
        <v>184</v>
      </c>
    </row>
    <row r="248" spans="1:5" ht="31.5" x14ac:dyDescent="0.25">
      <c r="A248" s="6" t="s">
        <v>196</v>
      </c>
      <c r="B248" s="1" t="s">
        <v>181</v>
      </c>
      <c r="C248" s="1" t="s">
        <v>15</v>
      </c>
      <c r="D248" s="1">
        <v>0</v>
      </c>
      <c r="E248" s="23" t="s">
        <v>184</v>
      </c>
    </row>
    <row r="249" spans="1:5" x14ac:dyDescent="0.25">
      <c r="A249" s="25" t="s">
        <v>197</v>
      </c>
      <c r="B249" s="25"/>
      <c r="C249" s="25"/>
      <c r="D249" s="25"/>
    </row>
    <row r="250" spans="1:5" x14ac:dyDescent="0.25">
      <c r="A250" s="6" t="s">
        <v>198</v>
      </c>
      <c r="B250" s="1" t="s">
        <v>199</v>
      </c>
      <c r="C250" s="1" t="s">
        <v>175</v>
      </c>
      <c r="D250" s="1">
        <v>3</v>
      </c>
      <c r="E250" s="23" t="s">
        <v>200</v>
      </c>
    </row>
    <row r="251" spans="1:5" x14ac:dyDescent="0.25">
      <c r="A251" s="6" t="s">
        <v>201</v>
      </c>
      <c r="B251" s="1" t="s">
        <v>202</v>
      </c>
      <c r="C251" s="1" t="s">
        <v>175</v>
      </c>
      <c r="D251" s="1">
        <v>0</v>
      </c>
      <c r="E251" s="23" t="s">
        <v>200</v>
      </c>
    </row>
    <row r="252" spans="1:5" ht="31.5" x14ac:dyDescent="0.25">
      <c r="A252" s="6" t="s">
        <v>203</v>
      </c>
      <c r="B252" s="1" t="s">
        <v>204</v>
      </c>
      <c r="C252" s="1" t="s">
        <v>15</v>
      </c>
      <c r="D252" s="1">
        <v>8400</v>
      </c>
      <c r="E252" s="23" t="s">
        <v>200</v>
      </c>
    </row>
    <row r="256" spans="1:5" x14ac:dyDescent="0.25">
      <c r="A256" s="26" t="s">
        <v>205</v>
      </c>
      <c r="B256" s="26"/>
      <c r="D256" s="21" t="s">
        <v>206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  <rowBreaks count="2" manualBreakCount="2">
    <brk id="64" max="3" man="1"/>
    <brk id="1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2021-04-21T12:41:27Z</dcterms:modified>
</cp:coreProperties>
</file>