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Лист1!$A$1:$D$252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15" i="1" l="1"/>
  <c r="D14" i="1"/>
  <c r="D13" i="1"/>
  <c r="D82" i="1" l="1"/>
  <c r="D231" i="1" l="1"/>
  <c r="D146" i="1" l="1"/>
  <c r="E89" i="1" l="1"/>
  <c r="D23" i="1"/>
  <c r="D72" i="1" l="1"/>
  <c r="D150" i="1" l="1"/>
  <c r="D152" i="1" l="1"/>
  <c r="D84" i="1" l="1"/>
  <c r="D76" i="1" l="1"/>
  <c r="D226" i="1"/>
  <c r="D222" i="1"/>
  <c r="D218" i="1"/>
  <c r="D214" i="1"/>
  <c r="D210" i="1"/>
  <c r="D206" i="1"/>
  <c r="D194" i="1"/>
  <c r="D184" i="1"/>
  <c r="D180" i="1"/>
  <c r="D176" i="1"/>
  <c r="D172" i="1"/>
  <c r="D168" i="1"/>
  <c r="D164" i="1"/>
  <c r="D160" i="1"/>
  <c r="D15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86" i="1"/>
  <c r="D227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<sst xmlns="http://schemas.openxmlformats.org/spreadsheetml/2006/main" count="917" uniqueCount="373">
  <si>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</si>
  <si>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</si>
  <si>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</si>
  <si>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</si>
  <si>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</si>
  <si>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</si>
  <si>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</si>
  <si>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</si>
  <si>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</si>
  <si>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</si>
  <si>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</si>
  <si>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</si>
  <si>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</si>
  <si>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</si>
  <si>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</si>
  <si>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</si>
  <si>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</si>
  <si>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</si>
  <si>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</si>
  <si>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</si>
  <si>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</si>
  <si>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</si>
  <si>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</si>
  <si>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</si>
  <si>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</si>
  <si>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</si>
  <si>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</si>
  <si>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</si>
  <si>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</si>
  <si>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</si>
  <si>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</si>
  <si>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</si>
  <si>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</si>
  <si>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</si>
  <si>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</si>
  <si>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</si>
  <si>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</si>
  <si>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</si>
  <si>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</si>
  <si>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</si>
  <si>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</si>
  <si>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</si>
  <si>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</si>
  <si>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</si>
  <si>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</si>
  <si>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</si>
  <si>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</si>
  <si>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</si>
  <si>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</si>
  <si>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</si>
  <si>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</si>
  <si>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</si>
  <si>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</si>
  <si>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</si>
  <si>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</si>
  <si>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</si>
  <si>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</si>
  <si>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</si>
  <si>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</si>
  <si>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</si>
  <si>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</si>
  <si>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</si>
  <si>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</si>
  <si>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</si>
  <si>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</si>
  <si>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</si>
  <si>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</si>
  <si>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</si>
  <si>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</si>
  <si>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</si>
  <si>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</si>
  <si>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</si>
  <si>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</si>
  <si>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</si>
  <si>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</si>
  <si>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</si>
  <si>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</si>
  <si>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</si>
  <si>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</si>
  <si>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</si>
  <si>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</si>
  <si>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</si>
  <si>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</si>
  <si>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</si>
  <si>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</si>
  <si>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</si>
  <si>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</si>
  <si>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</si>
  <si>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</si>
  <si>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</si>
  <si>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</si>
  <si>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</si>
  <si>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</si>
  <si>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</si>
  <si>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</si>
  <si>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</si>
  <si>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</si>
  <si>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</si>
  <si>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</si>
  <si>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</si>
  <si>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</si>
  <si>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</si>
  <si>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</si>
  <si>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</si>
  <si>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</si>
  <si>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</si>
  <si>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</si>
  <si>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</si>
  <si>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</si>
  <si>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</si>
  <si>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</si>
  <si>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</si>
  <si>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</si>
  <si>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</si>
  <si>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</si>
  <si>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</si>
  <si>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</si>
  <si>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</si>
  <si>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</si>
  <si>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</si>
  <si>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</si>
  <si>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</si>
  <si>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</si>
  <si>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</si>
  <si>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</si>
  <si>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</si>
  <si>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</si>
  <si>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</si>
  <si>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</si>
  <si>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</si>
  <si>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</si>
  <si>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</si>
  <si>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</si>
  <si>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</si>
  <si>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</si>
  <si>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</si>
  <si>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</si>
  <si>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</si>
  <si>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</si>
  <si>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</si>
  <si>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</si>
  <si>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</si>
  <si>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</si>
  <si>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</si>
  <si>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</si>
  <si>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листья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</si>
  <si>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</si>
  <si>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</si>
  <si>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</si>
  <si>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</si>
  <si>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</si>
  <si>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</si>
  <si>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</si>
  <si>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</si>
  <si>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</si>
  <si>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</si>
  <si>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</si>
  <si>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</si>
  <si>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</si>
  <si>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</si>
  <si>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</si>
  <si>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</si>
  <si>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</si>
  <si>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</si>
  <si>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</si>
  <si>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</si>
  <si>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</si>
  <si>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</si>
  <si>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</si>
  <si>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</si>
  <si>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</si>
  <si>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</si>
  <si>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</si>
  <si>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</si>
  <si>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</si>
  <si>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</si>
  <si>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</si>
  <si>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</si>
  <si>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</si>
  <si>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</si>
  <si>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</si>
  <si>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</si>
  <si>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</si>
  <si>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</si>
  <si>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</si>
  <si>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</si>
  <si>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</si>
  <si>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</si>
  <si>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</si>
  <si>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</si>
  <si>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</si>
  <si>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</si>
  <si>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</si>
  <si>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</si>
  <si>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</si>
  <si>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</si>
  <si>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</si>
  <si>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</si>
  <si>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</si>
  <si>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</si>
  <si>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</si>
  <si>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</si>
  <si>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</si>
  <si>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</si>
  <si>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</si>
  <si>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</si>
  <si>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</si>
  <si>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</si>
  <si>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</si>
  <si>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</si>
  <si>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</si>
  <si>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</si>
  <si>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</si>
  <si>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</si>
  <si>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</si>
  <si>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</si>
  <si>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</si>
  <si>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</si>
  <si>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</si>
  <si>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</si>
  <si>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</si>
  <si>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</si>
  <si>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</si>
  <si>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</si>
  <si>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</si>
  <si>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</si>
  <si>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</si>
  <si>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</si>
  <si>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</si>
  <si>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</si>
  <si>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</si>
  <si>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</si>
  <si>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</si>
  <si>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</si>
  <si>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</si>
  <si>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</si>
  <si>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</si>
  <si>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</si>
  <si>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</si>
  <si>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</si>
  <si>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</si>
  <si>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</si>
  <si>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</si>
  <si>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</si>
  <si>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</si>
  <si>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</si>
  <si>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</si>
  <si>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</si>
  <si>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</si>
  <si>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</si>
  <si>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</si>
  <si>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</si>
  <si>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</si>
  <si>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</si>
  <si>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</si>
  <si>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</si>
  <si>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</si>
  <si>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</si>
  <si>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</si>
  <si>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</si>
  <si>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</si>
  <si>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</si>
  <si>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</si>
  <si>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</si>
  <si>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</si>
  <si>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</si>
  <si>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</si>
  <si>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</si>
  <si>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</si>
  <si>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</si>
  <si>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</si>
  <si>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</si>
  <si>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</si>
  <si>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</si>
  <si>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</si>
  <si>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</si>
  <si>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</si>
  <si>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</si>
  <si>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</si>
  <si>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</si>
  <si>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</si>
  <si>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</si>
  <si>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</si>
  <si>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</si>
  <si>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</si>
  <si>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</si>
  <si>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</si>
  <si>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</si>
  <si>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</si>
  <si>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</si>
  <si>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</si>
  <si>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</si>
  <si>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</si>
  <si>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</si>
  <si>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</si>
  <si>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</si>
  <si>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</si>
  <si>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</si>
  <si>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</si>
  <si>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</si>
  <si>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</si>
  <si>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</si>
  <si>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</si>
  <si>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</si>
  <si>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</si>
  <si>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</si>
  <si>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</si>
  <si>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</si>
  <si>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</si>
  <si>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</si>
  <si>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</si>
  <si>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</si>
  <si>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</si>
  <si>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</si>
  <si>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</si>
  <si>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</si>
  <si>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</si>
  <si>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</si>
  <si>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</si>
  <si>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</si>
  <si>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</si>
  <si>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</si>
  <si>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</si>
  <si>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</si>
  <si>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</si>
  <si>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</si>
  <si>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</si>
  <si>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</si>
  <si>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</si>
  <si>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</si>
  <si>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</si>
  <si>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</si>
  <si>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</si>
  <si>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</si>
  <si>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</si>
  <si>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</si>
  <si>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</si>
  <si>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</si>
  <si>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</si>
  <si>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</si>
  <si>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</si>
  <si>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</si>
  <si>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</si>
  <si>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</si>
  <si>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</si>
  <si>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</si>
  <si>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</si>
  <si>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</si>
  <si>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</si>
  <si>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</si>
  <si>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</si>
  <si>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</si>
  <si>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</si>
  <si>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</si>
  <si>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</si>
  <si>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</si>
  <si>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</si>
  <si>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</si>
  <si>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</si>
  <si>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</si>
  <si>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</si>
  <si>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</si>
  <si>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</si>
  <si>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</si>
  <si>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</si>
  <si>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</si>
  <si>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</si>
  <si>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</si>
  <si>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</si>
  <si>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 62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</si>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</sst>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62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FX123">
            <v>27576.840959999994</v>
          </cell>
        </row>
        <row r="124">
          <cell r="FX124">
            <v>30810.092371200011</v>
          </cell>
        </row>
        <row r="125">
          <cell r="FX125">
            <v>7270.0531200000005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  <row r="38">
          <cell r="I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4">
          <cell r="GW1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-56766.205941942877</v>
          </cell>
        </row>
        <row r="25">
          <cell r="D25">
            <v>32731.74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90" zoomScaleNormal="80" zoomScaleSheetLayoutView="90" workbookViewId="0">
      <selection activeCell="P221" sqref="P221"/>
    </sheetView>
  </sheetViews>
  <sheetFormatPr defaultRowHeight="15.75" x14ac:dyDescent="0.25"/>
  <cols>
    <col min="1" max="1" width="9.140625" style="18"/>
    <col min="2" max="2" width="62.42578125" style="23" customWidth="1"/>
    <col min="3" max="3" width="24.28515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12" width="9.140625" style="23" hidden="1" customWidth="1"/>
    <col min="13" max="21" width="9.140625" style="23" customWidth="1"/>
    <col min="22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6" t="s">
        <v>369</v>
      </c>
      <c r="B2" s="26"/>
      <c r="C2" s="26"/>
      <c r="D2" s="26"/>
      <c r="E2" s="23">
        <v>494.4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372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6">
        <f>[4]Лист1!$D$23</f>
        <v>0</v>
      </c>
      <c r="E9" s="23" t="s">
        <v>208</v>
      </c>
    </row>
    <row r="10" spans="1:22" x14ac:dyDescent="0.25">
      <c r="A10" s="6" t="s">
        <v>16</v>
      </c>
      <c r="B10" s="1" t="s">
        <v>17</v>
      </c>
      <c r="C10" s="1" t="s">
        <v>15</v>
      </c>
      <c r="D10" s="16">
        <f>[4]Лист1!$D$24</f>
        <v>-56766.205941942877</v>
      </c>
      <c r="E10" s="23" t="s">
        <v>208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16">
        <f>[4]Лист1!$D$25</f>
        <v>32731.74</v>
      </c>
      <c r="E11" s="23" t="s">
        <v>208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6">
        <f>D13+D14+D15</f>
        <v>65656.986451200006</v>
      </c>
      <c r="E12" s="23" t="s">
        <v>209</v>
      </c>
    </row>
    <row r="13" spans="1:22" x14ac:dyDescent="0.25">
      <c r="A13" s="6" t="s">
        <v>22</v>
      </c>
      <c r="B13" s="19" t="s">
        <v>23</v>
      </c>
      <c r="C13" s="1" t="s">
        <v>15</v>
      </c>
      <c r="D13" s="16">
        <f>'[1]ГУК 2019'!$FX$124</f>
        <v>30810.092371200011</v>
      </c>
      <c r="E13" s="23" t="s">
        <v>209</v>
      </c>
    </row>
    <row r="14" spans="1:22" x14ac:dyDescent="0.25">
      <c r="A14" s="6" t="s">
        <v>24</v>
      </c>
      <c r="B14" s="19" t="s">
        <v>25</v>
      </c>
      <c r="C14" s="1" t="s">
        <v>15</v>
      </c>
      <c r="D14" s="16">
        <f>'[1]ГУК 2019'!$FX$123</f>
        <v>27576.840959999994</v>
      </c>
      <c r="E14" s="23" t="s">
        <v>209</v>
      </c>
    </row>
    <row r="15" spans="1:22" x14ac:dyDescent="0.25">
      <c r="A15" s="6" t="s">
        <v>26</v>
      </c>
      <c r="B15" s="19" t="s">
        <v>27</v>
      </c>
      <c r="C15" s="1" t="s">
        <v>15</v>
      </c>
      <c r="D15" s="16">
        <f>'[1]ГУК 2019'!$FX$125</f>
        <v>7270.0531200000005</v>
      </c>
      <c r="E15" s="23" t="s">
        <v>209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28062.166451200006</v>
      </c>
      <c r="E16" s="23">
        <v>45396.37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D12-D25+D232+D248</f>
        <v>28062.166451200006</v>
      </c>
      <c r="E17" s="23" t="s">
        <v>208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  <c r="E20" s="23" t="s">
        <v>208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  <c r="E21" s="23" t="s">
        <v>208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-28704.039490742871</v>
      </c>
      <c r="E22" s="23" t="s">
        <v>208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f>'[2]2018 непоср.'!$I$38</f>
        <v>0</v>
      </c>
      <c r="E23" s="23" t="s">
        <v>208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D22-D227</f>
        <v>-76178.722550742881</v>
      </c>
      <c r="E24" s="23" t="s">
        <v>208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42534.54</v>
      </c>
      <c r="E25" s="23" t="s">
        <v>208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7">
        <f>E28</f>
        <v>5457.2675399999989</v>
      </c>
      <c r="E28" s="14">
        <v>5457.2675399999989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7">
        <f>E28/E2</f>
        <v>11.038162499999999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6">
        <f>E35+E39+E43+E47+E51+E55</f>
        <v>340.28000000000003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26.7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17">
        <f>E35/E2</f>
        <v>5.4004854368932043E-2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76.53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17">
        <f>E39/E2</f>
        <v>0.15479368932038837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140.36000000000001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6">
        <f>E43/E2</f>
        <v>0.28389967637540459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54.07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17">
        <f>E47/E2</f>
        <v>0.10936488673139159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17" t="s">
        <v>93</v>
      </c>
      <c r="E51" s="23">
        <v>42.62</v>
      </c>
    </row>
    <row r="52" spans="1:22" x14ac:dyDescent="0.25">
      <c r="A52" s="6" t="s">
        <v>94</v>
      </c>
      <c r="B52" s="1" t="s">
        <v>58</v>
      </c>
      <c r="C52" s="1" t="s">
        <v>7</v>
      </c>
      <c r="D52" s="1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1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17">
        <f>E51/E2</f>
        <v>8.6205501618122973E-2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1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1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1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1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7">
        <f>E60</f>
        <v>4809.7951199999998</v>
      </c>
      <c r="E60" s="14">
        <v>4809.7951199999998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7">
        <f>E60/E2</f>
        <v>9.7285500000000003</v>
      </c>
    </row>
    <row r="65" spans="1:22" s="5" customFormat="1" ht="26.25" customHeight="1" x14ac:dyDescent="0.25">
      <c r="A65" s="22" t="s">
        <v>211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1">
        <f>E66</f>
        <v>7504.9920000000002</v>
      </c>
      <c r="E66" s="23">
        <v>7504.9920000000002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3" t="s">
        <v>208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7">
        <f>E66/E2</f>
        <v>15.180000000000001</v>
      </c>
    </row>
    <row r="71" spans="1:22" s="5" customFormat="1" ht="31.5" x14ac:dyDescent="0.25">
      <c r="A71" s="22" t="s">
        <v>217</v>
      </c>
      <c r="B71" s="3" t="s">
        <v>50</v>
      </c>
      <c r="C71" s="3" t="s">
        <v>7</v>
      </c>
      <c r="D71" s="3" t="s">
        <v>118</v>
      </c>
      <c r="E71" s="23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17">
        <f>E73</f>
        <v>3150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5">
        <v>3150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7">
        <f>D72/E2</f>
        <v>6.3713592233009715</v>
      </c>
    </row>
    <row r="77" spans="1:22" s="5" customFormat="1" ht="31.5" x14ac:dyDescent="0.25">
      <c r="A77" s="22" t="s">
        <v>223</v>
      </c>
      <c r="B77" s="3" t="s">
        <v>50</v>
      </c>
      <c r="C77" s="3" t="s">
        <v>7</v>
      </c>
      <c r="D77" s="3" t="s">
        <v>120</v>
      </c>
      <c r="E77" s="14">
        <v>2872.51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2872.51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210</v>
      </c>
    </row>
    <row r="82" spans="1:22" x14ac:dyDescent="0.25">
      <c r="A82" s="6" t="s">
        <v>228</v>
      </c>
      <c r="B82" s="1" t="s">
        <v>63</v>
      </c>
      <c r="C82" s="1" t="s">
        <v>15</v>
      </c>
      <c r="D82" s="7">
        <f>E77/F77</f>
        <v>359.06375000000003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125</v>
      </c>
      <c r="E85" s="23">
        <v>0</v>
      </c>
      <c r="F85" s="27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7">
        <v>0</v>
      </c>
      <c r="F88" s="1" t="s">
        <v>124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127</v>
      </c>
      <c r="E89" s="14">
        <f>'[3]Выполненные работы 2018 г.'!$GW$124</f>
        <v>0</v>
      </c>
      <c r="F89" s="1">
        <f>F84</f>
        <v>0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236</v>
      </c>
      <c r="B92" s="1" t="s">
        <v>63</v>
      </c>
      <c r="C92" s="1" t="s">
        <v>15</v>
      </c>
      <c r="D92" s="7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17">
        <f>E95+E99+E103+E107+E111+E115+E119+E123+E127+E131+E135+E139+E147+E143</f>
        <v>4241.0183999999999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130</v>
      </c>
      <c r="E95" s="15">
        <v>3.13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7">
        <f>E95/E2</f>
        <v>6.3309061488673142E-3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131</v>
      </c>
      <c r="E99" s="23">
        <v>589.57000000000005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7">
        <f>E99/E2</f>
        <v>1.1924959546925569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133</v>
      </c>
      <c r="E103" s="14">
        <v>325.10000000000002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7">
        <f>E103/E2</f>
        <v>0.6575647249190939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135</v>
      </c>
      <c r="E107" s="15">
        <v>0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7">
        <f>E107/E2</f>
        <v>0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136</v>
      </c>
      <c r="E111" s="15">
        <v>0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7">
        <f>E111/E2</f>
        <v>0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138</v>
      </c>
      <c r="E115" s="23">
        <v>841.96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7">
        <f>E115/E2</f>
        <v>1.7029935275080907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139</v>
      </c>
      <c r="E119" s="14">
        <v>122.12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7">
        <f>E119/E2</f>
        <v>0.24700647249190941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140</v>
      </c>
      <c r="E123" s="14">
        <v>89.19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7">
        <f>E123/E2</f>
        <v>0.18040048543689322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141</v>
      </c>
      <c r="E127" s="14">
        <v>506.36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7">
        <f>E127/E2</f>
        <v>1.024190938511327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7" t="s">
        <v>142</v>
      </c>
      <c r="E131" s="23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7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7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7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7" t="s">
        <v>143</v>
      </c>
      <c r="E135" s="23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7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7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7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7" t="s">
        <v>144</v>
      </c>
      <c r="E139" s="23">
        <v>1554.21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7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7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7">
        <f>E139/E2</f>
        <v>3.1436286407766993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7" t="s">
        <v>207</v>
      </c>
      <c r="E143" s="14">
        <v>209.37839999999997</v>
      </c>
      <c r="F143" s="9" t="s">
        <v>145</v>
      </c>
    </row>
    <row r="144" spans="1:6" x14ac:dyDescent="0.25">
      <c r="A144" s="6" t="s">
        <v>287</v>
      </c>
      <c r="B144" s="1" t="s">
        <v>58</v>
      </c>
      <c r="C144" s="1" t="s">
        <v>7</v>
      </c>
      <c r="D144" s="7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7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7">
        <f>E143/E2</f>
        <v>0.42349999999999999</v>
      </c>
      <c r="F146" s="9" t="s">
        <v>146</v>
      </c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147</v>
      </c>
      <c r="E147" s="23">
        <v>0</v>
      </c>
      <c r="F147" s="10"/>
      <c r="G147" s="11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9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9"/>
    </row>
    <row r="150" spans="1:7" x14ac:dyDescent="0.25">
      <c r="A150" s="6" t="s">
        <v>293</v>
      </c>
      <c r="B150" s="1" t="s">
        <v>63</v>
      </c>
      <c r="C150" s="1" t="s">
        <v>15</v>
      </c>
      <c r="D150" s="7">
        <f>E147/E2</f>
        <v>0</v>
      </c>
    </row>
    <row r="151" spans="1:7" ht="47.25" x14ac:dyDescent="0.25">
      <c r="A151" s="22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1">
        <f>E153+E157+E161+E165+E169+E173+E177+E181</f>
        <v>11146.96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149</v>
      </c>
      <c r="E153" s="23">
        <v>130.71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112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7">
        <f>E153/E2</f>
        <v>0.26438106796116506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150</v>
      </c>
      <c r="E157" s="23">
        <v>0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7">
        <f>E157/E2</f>
        <v>0</v>
      </c>
    </row>
    <row r="161" spans="1:6" ht="31.5" x14ac:dyDescent="0.25">
      <c r="A161" s="6" t="s">
        <v>303</v>
      </c>
      <c r="B161" s="1" t="s">
        <v>55</v>
      </c>
      <c r="C161" s="1" t="s">
        <v>7</v>
      </c>
      <c r="D161" s="1" t="s">
        <v>151</v>
      </c>
      <c r="E161" s="23">
        <v>0</v>
      </c>
    </row>
    <row r="162" spans="1:6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306</v>
      </c>
      <c r="B164" s="1" t="s">
        <v>63</v>
      </c>
      <c r="C164" s="1" t="s">
        <v>15</v>
      </c>
      <c r="D164" s="7">
        <f>E161/E2</f>
        <v>0</v>
      </c>
    </row>
    <row r="165" spans="1:6" ht="31.5" x14ac:dyDescent="0.25">
      <c r="A165" s="6" t="s">
        <v>307</v>
      </c>
      <c r="B165" s="1" t="s">
        <v>55</v>
      </c>
      <c r="C165" s="1" t="s">
        <v>7</v>
      </c>
      <c r="D165" s="1" t="s">
        <v>152</v>
      </c>
      <c r="E165" s="23">
        <v>1036.52</v>
      </c>
    </row>
    <row r="166" spans="1:6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310</v>
      </c>
      <c r="B168" s="1" t="s">
        <v>63</v>
      </c>
      <c r="C168" s="1" t="s">
        <v>15</v>
      </c>
      <c r="D168" s="7">
        <f>E165/E2</f>
        <v>2.0965210355987054</v>
      </c>
    </row>
    <row r="169" spans="1:6" ht="31.5" x14ac:dyDescent="0.25">
      <c r="A169" s="6" t="s">
        <v>311</v>
      </c>
      <c r="B169" s="1" t="s">
        <v>55</v>
      </c>
      <c r="C169" s="1" t="s">
        <v>7</v>
      </c>
      <c r="D169" s="1" t="s">
        <v>153</v>
      </c>
      <c r="E169" s="23">
        <v>0</v>
      </c>
    </row>
    <row r="170" spans="1:6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314</v>
      </c>
      <c r="B172" s="1" t="s">
        <v>63</v>
      </c>
      <c r="C172" s="1" t="s">
        <v>15</v>
      </c>
      <c r="D172" s="7">
        <f>E169/E2</f>
        <v>0</v>
      </c>
    </row>
    <row r="173" spans="1:6" ht="31.5" x14ac:dyDescent="0.25">
      <c r="A173" s="6" t="s">
        <v>315</v>
      </c>
      <c r="B173" s="1" t="s">
        <v>55</v>
      </c>
      <c r="C173" s="1" t="s">
        <v>7</v>
      </c>
      <c r="D173" s="1" t="s">
        <v>154</v>
      </c>
      <c r="E173" s="23">
        <v>6079.4</v>
      </c>
      <c r="F173" s="23" t="s">
        <v>155</v>
      </c>
    </row>
    <row r="174" spans="1:6" x14ac:dyDescent="0.25">
      <c r="A174" s="6" t="s">
        <v>316</v>
      </c>
      <c r="B174" s="1" t="s">
        <v>58</v>
      </c>
      <c r="C174" s="1" t="s">
        <v>7</v>
      </c>
      <c r="D174" s="1" t="s">
        <v>112</v>
      </c>
      <c r="F174" s="23" t="s">
        <v>61</v>
      </c>
    </row>
    <row r="175" spans="1:6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318</v>
      </c>
      <c r="B176" s="1" t="s">
        <v>63</v>
      </c>
      <c r="C176" s="1" t="s">
        <v>15</v>
      </c>
      <c r="D176" s="7">
        <f>E173/E2</f>
        <v>12.296521035598705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156</v>
      </c>
      <c r="E177" s="23">
        <v>3900.33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7">
        <f>E177/E2</f>
        <v>7.8890169902912621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7" t="s">
        <v>157</v>
      </c>
      <c r="E181" s="23">
        <v>0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7" t="s">
        <v>112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7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7">
        <f>E181/E2</f>
        <v>0</v>
      </c>
    </row>
    <row r="185" spans="1:6" ht="47.25" x14ac:dyDescent="0.25">
      <c r="A185" s="22" t="s">
        <v>327</v>
      </c>
      <c r="B185" s="3" t="s">
        <v>50</v>
      </c>
      <c r="C185" s="3" t="s">
        <v>7</v>
      </c>
      <c r="D185" s="3" t="s">
        <v>158</v>
      </c>
    </row>
    <row r="186" spans="1:6" ht="18.75" x14ac:dyDescent="0.25">
      <c r="A186" s="6" t="s">
        <v>328</v>
      </c>
      <c r="B186" s="1" t="s">
        <v>53</v>
      </c>
      <c r="C186" s="1" t="s">
        <v>15</v>
      </c>
      <c r="D186" s="1">
        <f>E187+E191+E195+E199+E203+E207+E211+E215+E219+E223</f>
        <v>7951.86</v>
      </c>
      <c r="F186" s="12"/>
    </row>
    <row r="187" spans="1:6" ht="31.5" x14ac:dyDescent="0.25">
      <c r="A187" s="6" t="s">
        <v>329</v>
      </c>
      <c r="B187" s="1" t="s">
        <v>55</v>
      </c>
      <c r="C187" s="1" t="s">
        <v>7</v>
      </c>
      <c r="D187" s="1" t="s">
        <v>159</v>
      </c>
      <c r="E187" s="23">
        <v>0</v>
      </c>
    </row>
    <row r="188" spans="1:6" x14ac:dyDescent="0.25">
      <c r="A188" s="6" t="s">
        <v>330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331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332</v>
      </c>
      <c r="B190" s="1" t="s">
        <v>63</v>
      </c>
      <c r="C190" s="1" t="s">
        <v>15</v>
      </c>
      <c r="D190" s="1">
        <v>0</v>
      </c>
    </row>
    <row r="191" spans="1:6" ht="31.5" x14ac:dyDescent="0.25">
      <c r="A191" s="6" t="s">
        <v>333</v>
      </c>
      <c r="B191" s="1" t="s">
        <v>55</v>
      </c>
      <c r="C191" s="1" t="s">
        <v>7</v>
      </c>
      <c r="D191" s="1" t="s">
        <v>160</v>
      </c>
      <c r="E191" s="23">
        <v>0</v>
      </c>
    </row>
    <row r="192" spans="1:6" x14ac:dyDescent="0.25">
      <c r="A192" s="6" t="s">
        <v>334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335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336</v>
      </c>
      <c r="B194" s="1" t="s">
        <v>63</v>
      </c>
      <c r="C194" s="1" t="s">
        <v>15</v>
      </c>
      <c r="D194" s="7">
        <f>E191/E2</f>
        <v>0</v>
      </c>
    </row>
    <row r="195" spans="1:5" ht="31.5" x14ac:dyDescent="0.25">
      <c r="A195" s="6" t="s">
        <v>337</v>
      </c>
      <c r="B195" s="1" t="s">
        <v>55</v>
      </c>
      <c r="C195" s="1" t="s">
        <v>7</v>
      </c>
      <c r="D195" s="1" t="s">
        <v>161</v>
      </c>
      <c r="E195" s="23">
        <v>0</v>
      </c>
    </row>
    <row r="196" spans="1:5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340</v>
      </c>
      <c r="B198" s="1" t="s">
        <v>63</v>
      </c>
      <c r="C198" s="1" t="s">
        <v>15</v>
      </c>
      <c r="D198" s="1">
        <v>0</v>
      </c>
    </row>
    <row r="199" spans="1:5" ht="31.5" x14ac:dyDescent="0.25">
      <c r="A199" s="6" t="s">
        <v>341</v>
      </c>
      <c r="B199" s="1" t="s">
        <v>55</v>
      </c>
      <c r="C199" s="1" t="s">
        <v>7</v>
      </c>
      <c r="D199" s="1" t="s">
        <v>162</v>
      </c>
      <c r="E199" s="23">
        <v>0</v>
      </c>
    </row>
    <row r="200" spans="1:5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344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345</v>
      </c>
      <c r="B203" s="1" t="s">
        <v>55</v>
      </c>
      <c r="C203" s="1" t="s">
        <v>7</v>
      </c>
      <c r="D203" s="1" t="s">
        <v>163</v>
      </c>
      <c r="E203" s="23">
        <v>7951.86</v>
      </c>
    </row>
    <row r="204" spans="1:5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348</v>
      </c>
      <c r="B206" s="1" t="s">
        <v>63</v>
      </c>
      <c r="C206" s="1" t="s">
        <v>15</v>
      </c>
      <c r="D206" s="7">
        <f>E203/E2</f>
        <v>16.083859223300969</v>
      </c>
    </row>
    <row r="207" spans="1:5" ht="31.5" x14ac:dyDescent="0.25">
      <c r="A207" s="6" t="s">
        <v>349</v>
      </c>
      <c r="B207" s="1" t="s">
        <v>55</v>
      </c>
      <c r="C207" s="1" t="s">
        <v>7</v>
      </c>
      <c r="D207" s="1" t="s">
        <v>164</v>
      </c>
      <c r="E207" s="23">
        <v>0</v>
      </c>
    </row>
    <row r="208" spans="1:5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352</v>
      </c>
      <c r="B210" s="1" t="s">
        <v>63</v>
      </c>
      <c r="C210" s="1" t="s">
        <v>15</v>
      </c>
      <c r="D210" s="7">
        <f>E207/E2</f>
        <v>0</v>
      </c>
    </row>
    <row r="211" spans="1:6" ht="31.5" x14ac:dyDescent="0.25">
      <c r="A211" s="6" t="s">
        <v>353</v>
      </c>
      <c r="B211" s="1" t="s">
        <v>55</v>
      </c>
      <c r="C211" s="1" t="s">
        <v>7</v>
      </c>
      <c r="D211" s="1" t="s">
        <v>165</v>
      </c>
      <c r="E211" s="23">
        <v>0</v>
      </c>
    </row>
    <row r="212" spans="1:6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356</v>
      </c>
      <c r="B214" s="1" t="s">
        <v>63</v>
      </c>
      <c r="C214" s="1" t="s">
        <v>15</v>
      </c>
      <c r="D214" s="7">
        <f>E211/E2</f>
        <v>0</v>
      </c>
    </row>
    <row r="215" spans="1:6" ht="31.5" x14ac:dyDescent="0.25">
      <c r="A215" s="6" t="s">
        <v>357</v>
      </c>
      <c r="B215" s="1" t="s">
        <v>55</v>
      </c>
      <c r="C215" s="1" t="s">
        <v>7</v>
      </c>
      <c r="D215" s="1" t="s">
        <v>166</v>
      </c>
      <c r="E215" s="23">
        <v>0</v>
      </c>
    </row>
    <row r="216" spans="1:6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360</v>
      </c>
      <c r="B218" s="1" t="s">
        <v>63</v>
      </c>
      <c r="C218" s="1" t="s">
        <v>15</v>
      </c>
      <c r="D218" s="7">
        <f>E215/E2</f>
        <v>0</v>
      </c>
    </row>
    <row r="219" spans="1:6" ht="31.5" x14ac:dyDescent="0.25">
      <c r="A219" s="6" t="s">
        <v>361</v>
      </c>
      <c r="B219" s="1" t="s">
        <v>55</v>
      </c>
      <c r="C219" s="1" t="s">
        <v>7</v>
      </c>
      <c r="D219" s="1" t="s">
        <v>167</v>
      </c>
      <c r="E219" s="23">
        <v>0</v>
      </c>
    </row>
    <row r="220" spans="1:6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364</v>
      </c>
      <c r="B222" s="1" t="s">
        <v>63</v>
      </c>
      <c r="C222" s="1" t="s">
        <v>15</v>
      </c>
      <c r="D222" s="7">
        <f>E219/E2</f>
        <v>0</v>
      </c>
    </row>
    <row r="223" spans="1:6" ht="31.5" x14ac:dyDescent="0.25">
      <c r="A223" s="6" t="s">
        <v>365</v>
      </c>
      <c r="B223" s="1" t="s">
        <v>55</v>
      </c>
      <c r="C223" s="1" t="s">
        <v>7</v>
      </c>
      <c r="D223" s="1" t="s">
        <v>168</v>
      </c>
      <c r="E223" s="23">
        <v>0</v>
      </c>
      <c r="F223" s="23" t="s">
        <v>169</v>
      </c>
    </row>
    <row r="224" spans="1:6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5" x14ac:dyDescent="0.25">
      <c r="A225" s="6" t="s">
        <v>367</v>
      </c>
      <c r="B225" s="1" t="s">
        <v>3</v>
      </c>
      <c r="C225" s="1" t="s">
        <v>7</v>
      </c>
      <c r="D225" s="1" t="s">
        <v>170</v>
      </c>
    </row>
    <row r="226" spans="1:5" x14ac:dyDescent="0.25">
      <c r="A226" s="6" t="s">
        <v>368</v>
      </c>
      <c r="B226" s="1" t="s">
        <v>63</v>
      </c>
      <c r="C226" s="1" t="s">
        <v>15</v>
      </c>
      <c r="D226" s="7">
        <f>E223/E2</f>
        <v>0</v>
      </c>
    </row>
    <row r="227" spans="1:5" x14ac:dyDescent="0.25">
      <c r="A227" s="6"/>
      <c r="B227" s="3" t="s">
        <v>171</v>
      </c>
      <c r="C227" s="1" t="s">
        <v>15</v>
      </c>
      <c r="D227" s="13">
        <f>SUM(D28,D34,D60,D66,D72,D78,D84,D94,D152,D186)</f>
        <v>47474.683060000003</v>
      </c>
    </row>
    <row r="228" spans="1:5" x14ac:dyDescent="0.25">
      <c r="A228" s="25" t="s">
        <v>172</v>
      </c>
      <c r="B228" s="25"/>
      <c r="C228" s="25"/>
      <c r="D228" s="25"/>
    </row>
    <row r="229" spans="1:5" x14ac:dyDescent="0.25">
      <c r="A229" s="6" t="s">
        <v>173</v>
      </c>
      <c r="B229" s="1" t="s">
        <v>174</v>
      </c>
      <c r="C229" s="1" t="s">
        <v>175</v>
      </c>
      <c r="D229" s="1">
        <v>0</v>
      </c>
      <c r="E229" s="23" t="s">
        <v>208</v>
      </c>
    </row>
    <row r="230" spans="1:5" x14ac:dyDescent="0.25">
      <c r="A230" s="6" t="s">
        <v>176</v>
      </c>
      <c r="B230" s="1" t="s">
        <v>177</v>
      </c>
      <c r="C230" s="1" t="s">
        <v>175</v>
      </c>
      <c r="D230" s="1">
        <v>0</v>
      </c>
      <c r="E230" s="23" t="s">
        <v>208</v>
      </c>
    </row>
    <row r="231" spans="1:5" x14ac:dyDescent="0.25">
      <c r="A231" s="6" t="s">
        <v>178</v>
      </c>
      <c r="B231" s="1" t="s">
        <v>179</v>
      </c>
      <c r="C231" s="1" t="s">
        <v>175</v>
      </c>
      <c r="D231" s="1">
        <f>'[2]2018 непоср.'!$AC$38</f>
        <v>0</v>
      </c>
      <c r="E231" s="23" t="s">
        <v>208</v>
      </c>
    </row>
    <row r="232" spans="1:5" x14ac:dyDescent="0.25">
      <c r="A232" s="6" t="s">
        <v>180</v>
      </c>
      <c r="B232" s="1" t="s">
        <v>181</v>
      </c>
      <c r="C232" s="1" t="s">
        <v>15</v>
      </c>
      <c r="D232" s="1">
        <v>-15460.28</v>
      </c>
      <c r="E232" s="23" t="s">
        <v>208</v>
      </c>
    </row>
    <row r="233" spans="1:5" x14ac:dyDescent="0.25">
      <c r="A233" s="25" t="s">
        <v>182</v>
      </c>
      <c r="B233" s="25"/>
      <c r="C233" s="25"/>
      <c r="D233" s="25"/>
    </row>
    <row r="234" spans="1:5" ht="31.5" x14ac:dyDescent="0.25">
      <c r="A234" s="6" t="s">
        <v>183</v>
      </c>
      <c r="B234" s="1" t="s">
        <v>14</v>
      </c>
      <c r="C234" s="1" t="s">
        <v>15</v>
      </c>
      <c r="D234" s="1">
        <v>0</v>
      </c>
      <c r="E234" s="23" t="s">
        <v>184</v>
      </c>
    </row>
    <row r="235" spans="1:5" ht="31.5" x14ac:dyDescent="0.25">
      <c r="A235" s="6" t="s">
        <v>185</v>
      </c>
      <c r="B235" s="1" t="s">
        <v>17</v>
      </c>
      <c r="C235" s="1" t="s">
        <v>15</v>
      </c>
      <c r="D235" s="1">
        <v>0</v>
      </c>
      <c r="E235" s="23" t="s">
        <v>184</v>
      </c>
    </row>
    <row r="236" spans="1:5" ht="31.5" x14ac:dyDescent="0.25">
      <c r="A236" s="6" t="s">
        <v>186</v>
      </c>
      <c r="B236" s="1" t="s">
        <v>19</v>
      </c>
      <c r="C236" s="1" t="s">
        <v>15</v>
      </c>
      <c r="D236" s="1">
        <v>0</v>
      </c>
      <c r="E236" s="23" t="s">
        <v>184</v>
      </c>
    </row>
    <row r="237" spans="1:5" ht="31.5" x14ac:dyDescent="0.25">
      <c r="A237" s="6" t="s">
        <v>187</v>
      </c>
      <c r="B237" s="1" t="s">
        <v>43</v>
      </c>
      <c r="C237" s="1" t="s">
        <v>15</v>
      </c>
      <c r="D237" s="1">
        <v>0</v>
      </c>
      <c r="E237" s="23" t="s">
        <v>184</v>
      </c>
    </row>
    <row r="238" spans="1:5" ht="31.5" x14ac:dyDescent="0.25">
      <c r="A238" s="6" t="s">
        <v>188</v>
      </c>
      <c r="B238" s="1" t="s">
        <v>189</v>
      </c>
      <c r="C238" s="1" t="s">
        <v>15</v>
      </c>
      <c r="D238" s="1">
        <v>0</v>
      </c>
      <c r="E238" s="23" t="s">
        <v>184</v>
      </c>
    </row>
    <row r="239" spans="1:5" ht="31.5" x14ac:dyDescent="0.25">
      <c r="A239" s="6" t="s">
        <v>190</v>
      </c>
      <c r="B239" s="1" t="s">
        <v>47</v>
      </c>
      <c r="C239" s="1" t="s">
        <v>15</v>
      </c>
      <c r="D239" s="1">
        <v>0</v>
      </c>
      <c r="E239" s="23" t="s">
        <v>184</v>
      </c>
    </row>
    <row r="240" spans="1:5" x14ac:dyDescent="0.25">
      <c r="A240" s="25" t="s">
        <v>191</v>
      </c>
      <c r="B240" s="25"/>
      <c r="C240" s="25"/>
      <c r="D240" s="25"/>
      <c r="E240" s="9"/>
    </row>
    <row r="241" spans="1:5" ht="31.5" x14ac:dyDescent="0.25">
      <c r="A241" s="6" t="s">
        <v>192</v>
      </c>
      <c r="B241" s="1" t="s">
        <v>174</v>
      </c>
      <c r="C241" s="1" t="s">
        <v>175</v>
      </c>
      <c r="D241" s="1">
        <v>0</v>
      </c>
      <c r="E241" s="23" t="s">
        <v>184</v>
      </c>
    </row>
    <row r="242" spans="1:5" ht="31.5" x14ac:dyDescent="0.25">
      <c r="A242" s="6" t="s">
        <v>193</v>
      </c>
      <c r="B242" s="1" t="s">
        <v>177</v>
      </c>
      <c r="C242" s="1" t="s">
        <v>175</v>
      </c>
      <c r="D242" s="1">
        <v>0</v>
      </c>
      <c r="E242" s="23" t="s">
        <v>184</v>
      </c>
    </row>
    <row r="243" spans="1:5" ht="31.5" x14ac:dyDescent="0.25">
      <c r="A243" s="6" t="s">
        <v>194</v>
      </c>
      <c r="B243" s="1" t="s">
        <v>195</v>
      </c>
      <c r="C243" s="1" t="s">
        <v>175</v>
      </c>
      <c r="D243" s="1">
        <v>0</v>
      </c>
      <c r="E243" s="23" t="s">
        <v>184</v>
      </c>
    </row>
    <row r="244" spans="1:5" ht="31.5" x14ac:dyDescent="0.25">
      <c r="A244" s="6" t="s">
        <v>196</v>
      </c>
      <c r="B244" s="1" t="s">
        <v>181</v>
      </c>
      <c r="C244" s="1" t="s">
        <v>15</v>
      </c>
      <c r="D244" s="1">
        <v>0</v>
      </c>
      <c r="E244" s="23" t="s">
        <v>184</v>
      </c>
    </row>
    <row r="245" spans="1:5" x14ac:dyDescent="0.25">
      <c r="A245" s="25" t="s">
        <v>197</v>
      </c>
      <c r="B245" s="25"/>
      <c r="C245" s="25"/>
      <c r="D245" s="25"/>
    </row>
    <row r="246" spans="1:5" x14ac:dyDescent="0.25">
      <c r="A246" s="6" t="s">
        <v>198</v>
      </c>
      <c r="B246" s="1" t="s">
        <v>199</v>
      </c>
      <c r="C246" s="1" t="s">
        <v>175</v>
      </c>
      <c r="D246" s="1">
        <v>5</v>
      </c>
      <c r="E246" s="23" t="s">
        <v>200</v>
      </c>
    </row>
    <row r="247" spans="1:5" x14ac:dyDescent="0.25">
      <c r="A247" s="6" t="s">
        <v>201</v>
      </c>
      <c r="B247" s="1" t="s">
        <v>202</v>
      </c>
      <c r="C247" s="1" t="s">
        <v>175</v>
      </c>
      <c r="D247" s="1">
        <v>0</v>
      </c>
      <c r="E247" s="23" t="s">
        <v>200</v>
      </c>
    </row>
    <row r="248" spans="1:5" ht="31.5" x14ac:dyDescent="0.25">
      <c r="A248" s="6" t="s">
        <v>203</v>
      </c>
      <c r="B248" s="1" t="s">
        <v>204</v>
      </c>
      <c r="C248" s="1" t="s">
        <v>15</v>
      </c>
      <c r="D248" s="1">
        <v>20400</v>
      </c>
      <c r="E248" s="23" t="s">
        <v>200</v>
      </c>
    </row>
    <row r="252" spans="1:5" x14ac:dyDescent="0.25">
      <c r="A252" s="24" t="s">
        <v>205</v>
      </c>
      <c r="B252" s="24"/>
      <c r="D252" s="21" t="s">
        <v>206</v>
      </c>
    </row>
  </sheetData>
  <sheetProtection password="CC29" sheet="1" objects="1" scenarios="1" selectLockedCells="1" selectUnlockedCells="1"/>
  <mergeCells count="9">
    <mergeCell ref="F85:F86"/>
    <mergeCell ref="A228:D228"/>
    <mergeCell ref="A252:B252"/>
    <mergeCell ref="A233:D233"/>
    <mergeCell ref="A240:D240"/>
    <mergeCell ref="A245:D245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  <rowBreaks count="3" manualBreakCount="3">
    <brk id="64" max="3" man="1"/>
    <brk id="126" max="3" man="1"/>
    <brk id="19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2021-04-21T11:58:34Z</dcterms:modified>
</cp:coreProperties>
</file>