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E153" i="1" l="1"/>
  <c r="D134" i="1" l="1"/>
  <c r="D15" i="1"/>
  <c r="D14" i="1"/>
  <c r="D13" i="1"/>
  <c r="D82" i="1" l="1"/>
  <c r="D72" i="1" l="1"/>
  <c r="D146" i="1" l="1"/>
  <c r="D150" i="1" l="1"/>
  <c r="D156" i="1"/>
  <c r="E25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<sst xmlns="http://schemas.openxmlformats.org/spreadsheetml/2006/main" count="928" uniqueCount="377">
  <si>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</si>
  <si>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</si>
  <si>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</si>
  <si>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</si>
  <si>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</si>
  <si>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</si>
  <si>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</si>
  <si>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</si>
  <si>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</si>
  <si>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</si>
  <si>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</si>
  <si>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</si>
  <si>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</si>
  <si>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</si>
  <si>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</si>
  <si>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</si>
  <si>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</si>
  <si>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</si>
  <si>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</si>
  <si>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</si>
  <si>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</si>
  <si>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</si>
  <si>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</si>
  <si>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</si>
  <si>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</si>
  <si>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</si>
  <si>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</si>
  <si>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</si>
  <si>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</si>
  <si>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</si>
  <si>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</si>
  <si>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</si>
  <si>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</si>
  <si>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</si>
  <si>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</si>
  <si>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</si>
  <si>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</si>
  <si>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</si>
  <si>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</si>
  <si>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</si>
  <si>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</si>
  <si>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</si>
  <si>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</si>
  <si>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</si>
  <si>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</si>
  <si>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</si>
  <si>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</si>
  <si>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</si>
  <si>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</si>
  <si>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</si>
  <si>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</si>
  <si>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</si>
  <si>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</si>
  <si>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</si>
  <si>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</si>
  <si>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</si>
  <si>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</si>
  <si>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</si>
  <si>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</si>
  <si>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</si>
  <si>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</si>
  <si>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</si>
  <si>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</si>
  <si>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</si>
  <si>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</si>
  <si>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</si>
  <si>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</si>
  <si>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</si>
  <si>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</si>
  <si>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</si>
  <si>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</si>
  <si>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</si>
  <si>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</si>
  <si>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</si>
  <si>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</si>
  <si>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</si>
  <si>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</si>
  <si>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</si>
  <si>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</si>
  <si>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</si>
  <si>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</si>
  <si>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</si>
  <si>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</si>
  <si>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</si>
  <si>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</si>
  <si>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</si>
  <si>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</si>
  <si>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</si>
  <si>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</si>
  <si>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</si>
  <si>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</si>
  <si>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</si>
  <si>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</si>
  <si>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</si>
  <si>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</si>
  <si>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</si>
  <si>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</si>
  <si>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</si>
  <si>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</si>
  <si>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</si>
  <si>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</si>
  <si>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</si>
  <si>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</si>
  <si>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</si>
  <si>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</si>
  <si>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</si>
  <si>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</si>
  <si>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</si>
  <si>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</si>
  <si>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</si>
  <si>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</si>
  <si>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</si>
  <si>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</si>
  <si>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</si>
  <si>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</si>
  <si>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</si>
  <si>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</si>
  <si>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</si>
  <si>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</si>
  <si>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</si>
  <si>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</si>
  <si>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</si>
  <si>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</si>
  <si>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</si>
  <si>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</si>
  <si>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</si>
  <si>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</si>
  <si>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</si>
  <si>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</si>
  <si>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</si>
  <si>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</si>
  <si>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</si>
  <si>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</si>
  <si>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</si>
  <si>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</si>
  <si>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</si>
  <si>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</si>
  <si>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</si>
  <si>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</si>
  <si>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</si>
  <si>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</si>
  <si>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</si>
  <si>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</si>
  <si>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</si>
  <si>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</si>
  <si>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</si>
  <si>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</si>
  <si>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</si>
  <si>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</si>
  <si>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</si>
  <si>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</si>
  <si>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</si>
  <si>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</si>
  <si>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</si>
  <si>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</si>
  <si>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</si>
  <si>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</si>
  <si>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</si>
  <si>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</si>
  <si>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</si>
  <si>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</si>
  <si>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</si>
  <si>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</si>
  <si>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</si>
  <si>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</si>
  <si>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</si>
  <si>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</si>
  <si>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</si>
  <si>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</si>
  <si>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</si>
  <si>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</si>
  <si>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</si>
  <si>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</si>
  <si>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</si>
  <si>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</si>
  <si>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</si>
  <si>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</si>
  <si>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</si>
  <si>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</si>
  <si>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</si>
  <si>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</si>
  <si>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</si>
  <si>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</si>
  <si>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</si>
  <si>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</si>
  <si>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</si>
  <si>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</si>
  <si>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</si>
  <si>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</si>
  <si>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</si>
  <si>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</si>
  <si>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</si>
  <si>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</si>
  <si>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</si>
  <si>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</si>
  <si>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</si>
  <si>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</si>
  <si>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</si>
  <si>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</si>
  <si>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</si>
  <si>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</si>
  <si>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</si>
  <si>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</si>
  <si>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</si>
  <si>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</si>
  <si>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</si>
  <si>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</si>
  <si>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</si>
  <si>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</si>
  <si>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</si>
  <si>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</si>
  <si>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2020 год по дому №48                       ул. Интернациональная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</si>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</sst>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48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N123">
            <v>35630.045425199998</v>
          </cell>
        </row>
        <row r="124">
          <cell r="GN124">
            <v>39569.181105600015</v>
          </cell>
        </row>
        <row r="125">
          <cell r="GN125">
            <v>9265.4944800000012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N4">
            <v>630.1</v>
          </cell>
        </row>
        <row r="39">
          <cell r="GN39">
            <v>0.39977800000000002</v>
          </cell>
        </row>
        <row r="43">
          <cell r="GN43">
            <v>0.14250299999999999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-15184.648693885712</v>
          </cell>
        </row>
        <row r="25">
          <cell r="D25">
            <v>12971.72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80" zoomScaleNormal="90" zoomScaleSheetLayoutView="80" workbookViewId="0">
      <selection activeCell="A8" sqref="A8:D8"/>
    </sheetView>
  </sheetViews>
  <sheetFormatPr defaultRowHeight="15.75" x14ac:dyDescent="0.25"/>
  <cols>
    <col min="1" max="1" width="9.140625" style="18"/>
    <col min="2" max="2" width="62.42578125" style="23" customWidth="1"/>
    <col min="3" max="3" width="27.8554687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5" width="9.140625" style="23" customWidth="1"/>
    <col min="16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5" t="s">
        <v>211</v>
      </c>
      <c r="B2" s="25"/>
      <c r="C2" s="25"/>
      <c r="D2" s="25"/>
      <c r="E2" s="23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214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[3]Лист1!$D$23</f>
        <v>0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[3]Лист1!$D$24</f>
        <v>-15184.648693885712</v>
      </c>
      <c r="E10" s="23" t="s">
        <v>209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[3]Лист1!$D$25</f>
        <v>12971.72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84464.721010800014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'[1]ГУК 2019'!$GN$124</f>
        <v>39569.181105600015</v>
      </c>
      <c r="E13" s="23" t="s">
        <v>210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'[1]ГУК 2019'!$GN$123</f>
        <v>35630.045425199998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'[1]ГУК 2019'!$GN$125</f>
        <v>9265.4944800000012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57751.651010800015</v>
      </c>
      <c r="E16" s="23">
        <v>70555.05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57751.651010800015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42567.002316914302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542.79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-29212.545676535687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12779.67</v>
      </c>
      <c r="E25" s="15">
        <f>20040.9</f>
        <v>20040.900000000001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6955.1461912499999</v>
      </c>
      <c r="E28" s="16">
        <v>6955.1461912499999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6129.9593550000009</v>
      </c>
      <c r="E60" s="16">
        <v>6129.9593550000009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9.7285500000000003</v>
      </c>
    </row>
    <row r="65" spans="1:22" s="5" customFormat="1" ht="22.5" customHeight="1" x14ac:dyDescent="0.25">
      <c r="A65" s="22" t="s">
        <v>215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216</v>
      </c>
      <c r="B66" s="1" t="s">
        <v>53</v>
      </c>
      <c r="C66" s="1" t="s">
        <v>15</v>
      </c>
      <c r="D66" s="1">
        <f>E66</f>
        <v>9564.9180000000015</v>
      </c>
      <c r="E66" s="23">
        <v>9564.9180000000015</v>
      </c>
    </row>
    <row r="67" spans="1:22" ht="31.5" x14ac:dyDescent="0.25">
      <c r="A67" s="6" t="s">
        <v>217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218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220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22" t="s">
        <v>221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222</v>
      </c>
      <c r="B72" s="1" t="s">
        <v>53</v>
      </c>
      <c r="C72" s="1" t="s">
        <v>15</v>
      </c>
      <c r="D72" s="7">
        <f>E72</f>
        <v>3697.9919999999997</v>
      </c>
      <c r="E72" s="15">
        <v>3697.9919999999997</v>
      </c>
    </row>
    <row r="73" spans="1:22" ht="31.5" x14ac:dyDescent="0.25">
      <c r="A73" s="6" t="s">
        <v>223</v>
      </c>
      <c r="B73" s="1" t="s">
        <v>55</v>
      </c>
      <c r="C73" s="1" t="s">
        <v>7</v>
      </c>
      <c r="D73" s="1" t="s">
        <v>118</v>
      </c>
    </row>
    <row r="74" spans="1:22" x14ac:dyDescent="0.25">
      <c r="A74" s="6" t="s">
        <v>224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225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226</v>
      </c>
      <c r="B76" s="1" t="s">
        <v>63</v>
      </c>
      <c r="C76" s="1" t="s">
        <v>15</v>
      </c>
      <c r="D76" s="8">
        <f>D72/E2</f>
        <v>5.8688970004761138</v>
      </c>
    </row>
    <row r="77" spans="1:22" s="5" customFormat="1" ht="31.5" x14ac:dyDescent="0.25">
      <c r="A77" s="22" t="s">
        <v>227</v>
      </c>
      <c r="B77" s="3" t="s">
        <v>50</v>
      </c>
      <c r="C77" s="3" t="s">
        <v>7</v>
      </c>
      <c r="D77" s="3" t="s">
        <v>120</v>
      </c>
      <c r="E77" s="16">
        <v>3812.55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228</v>
      </c>
      <c r="B78" s="1" t="s">
        <v>53</v>
      </c>
      <c r="C78" s="1" t="s">
        <v>15</v>
      </c>
      <c r="D78" s="1">
        <f>E77</f>
        <v>3812.55</v>
      </c>
    </row>
    <row r="79" spans="1:22" ht="31.5" x14ac:dyDescent="0.25">
      <c r="A79" s="6" t="s">
        <v>229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230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231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232</v>
      </c>
      <c r="B82" s="1" t="s">
        <v>63</v>
      </c>
      <c r="C82" s="1" t="s">
        <v>15</v>
      </c>
      <c r="D82" s="8">
        <f>E77/F77</f>
        <v>317.71250000000003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83.23</v>
      </c>
      <c r="F84" s="1">
        <v>106.7</v>
      </c>
    </row>
    <row r="85" spans="1:22" ht="31.5" x14ac:dyDescent="0.25">
      <c r="A85" s="6" t="s">
        <v>233</v>
      </c>
      <c r="B85" s="1" t="s">
        <v>55</v>
      </c>
      <c r="C85" s="1" t="s">
        <v>7</v>
      </c>
      <c r="D85" s="1" t="s">
        <v>126</v>
      </c>
      <c r="E85" s="23">
        <v>0</v>
      </c>
      <c r="F85" s="27"/>
    </row>
    <row r="86" spans="1:22" x14ac:dyDescent="0.25">
      <c r="A86" s="6" t="s">
        <v>234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235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236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237</v>
      </c>
      <c r="B89" s="1" t="s">
        <v>55</v>
      </c>
      <c r="C89" s="1" t="s">
        <v>7</v>
      </c>
      <c r="D89" s="1" t="s">
        <v>128</v>
      </c>
      <c r="E89" s="16">
        <v>83.23</v>
      </c>
      <c r="F89" s="1">
        <f>F84</f>
        <v>106.7</v>
      </c>
    </row>
    <row r="90" spans="1:22" x14ac:dyDescent="0.25">
      <c r="A90" s="6" t="s">
        <v>238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239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240</v>
      </c>
      <c r="B92" s="1" t="s">
        <v>63</v>
      </c>
      <c r="C92" s="1" t="s">
        <v>15</v>
      </c>
      <c r="D92" s="8">
        <f>E89/F89</f>
        <v>0.78003748828491093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241</v>
      </c>
      <c r="B94" s="1" t="s">
        <v>53</v>
      </c>
      <c r="C94" s="1" t="s">
        <v>15</v>
      </c>
      <c r="D94" s="7">
        <f>E95+E99+E103+E107+E111+E115+E119+E123+E127+E131+E135+E139+E147+E143</f>
        <v>2689.5073499999999</v>
      </c>
    </row>
    <row r="95" spans="1:22" ht="31.5" x14ac:dyDescent="0.25">
      <c r="A95" s="6" t="s">
        <v>242</v>
      </c>
      <c r="B95" s="1" t="s">
        <v>55</v>
      </c>
      <c r="C95" s="1" t="s">
        <v>7</v>
      </c>
      <c r="D95" s="1" t="s">
        <v>131</v>
      </c>
      <c r="E95" s="15">
        <v>0</v>
      </c>
    </row>
    <row r="96" spans="1:22" x14ac:dyDescent="0.25">
      <c r="A96" s="6" t="s">
        <v>243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244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245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246</v>
      </c>
      <c r="B99" s="1" t="s">
        <v>55</v>
      </c>
      <c r="C99" s="1" t="s">
        <v>7</v>
      </c>
      <c r="D99" s="1" t="s">
        <v>132</v>
      </c>
      <c r="E99" s="16">
        <v>450.84</v>
      </c>
    </row>
    <row r="100" spans="1:5" x14ac:dyDescent="0.25">
      <c r="A100" s="6" t="s">
        <v>247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248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249</v>
      </c>
      <c r="B102" s="1" t="s">
        <v>63</v>
      </c>
      <c r="C102" s="1" t="s">
        <v>15</v>
      </c>
      <c r="D102" s="8">
        <f>E99/E2</f>
        <v>0.71550547532137754</v>
      </c>
    </row>
    <row r="103" spans="1:5" ht="31.5" x14ac:dyDescent="0.25">
      <c r="A103" s="6" t="s">
        <v>250</v>
      </c>
      <c r="B103" s="1" t="s">
        <v>55</v>
      </c>
      <c r="C103" s="1" t="s">
        <v>7</v>
      </c>
      <c r="D103" s="1" t="s">
        <v>134</v>
      </c>
      <c r="E103" s="16">
        <v>414.34</v>
      </c>
    </row>
    <row r="104" spans="1:5" x14ac:dyDescent="0.25">
      <c r="A104" s="6" t="s">
        <v>251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252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253</v>
      </c>
      <c r="B106" s="1" t="s">
        <v>63</v>
      </c>
      <c r="C106" s="1" t="s">
        <v>15</v>
      </c>
      <c r="D106" s="8">
        <f>E103/E2</f>
        <v>0.65757816219647669</v>
      </c>
    </row>
    <row r="107" spans="1:5" ht="31.5" x14ac:dyDescent="0.25">
      <c r="A107" s="6" t="s">
        <v>254</v>
      </c>
      <c r="B107" s="1" t="s">
        <v>55</v>
      </c>
      <c r="C107" s="1" t="s">
        <v>7</v>
      </c>
      <c r="D107" s="1" t="s">
        <v>136</v>
      </c>
      <c r="E107" s="15">
        <v>0</v>
      </c>
    </row>
    <row r="108" spans="1:5" x14ac:dyDescent="0.25">
      <c r="A108" s="6" t="s">
        <v>255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257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258</v>
      </c>
      <c r="B111" s="1" t="s">
        <v>55</v>
      </c>
      <c r="C111" s="1" t="s">
        <v>7</v>
      </c>
      <c r="D111" s="1" t="s">
        <v>137</v>
      </c>
      <c r="E111" s="15">
        <v>0</v>
      </c>
    </row>
    <row r="112" spans="1:5" x14ac:dyDescent="0.25">
      <c r="A112" s="6" t="s">
        <v>259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260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261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262</v>
      </c>
      <c r="B115" s="1" t="s">
        <v>55</v>
      </c>
      <c r="C115" s="1" t="s">
        <v>7</v>
      </c>
      <c r="D115" s="1" t="s">
        <v>139</v>
      </c>
      <c r="E115" s="23">
        <v>1073.06</v>
      </c>
    </row>
    <row r="116" spans="1:5" x14ac:dyDescent="0.25">
      <c r="A116" s="6" t="s">
        <v>263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264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265</v>
      </c>
      <c r="B118" s="1" t="s">
        <v>63</v>
      </c>
      <c r="C118" s="1" t="s">
        <v>15</v>
      </c>
      <c r="D118" s="8">
        <f>E115/E2</f>
        <v>1.7029995238850975</v>
      </c>
    </row>
    <row r="119" spans="1:5" ht="31.5" x14ac:dyDescent="0.25">
      <c r="A119" s="6" t="s">
        <v>266</v>
      </c>
      <c r="B119" s="1" t="s">
        <v>55</v>
      </c>
      <c r="C119" s="1" t="s">
        <v>7</v>
      </c>
      <c r="D119" s="1" t="s">
        <v>140</v>
      </c>
      <c r="E119" s="16">
        <v>155.63</v>
      </c>
    </row>
    <row r="120" spans="1:5" x14ac:dyDescent="0.25">
      <c r="A120" s="6" t="s">
        <v>267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268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269</v>
      </c>
      <c r="B122" s="1" t="s">
        <v>63</v>
      </c>
      <c r="C122" s="1" t="s">
        <v>15</v>
      </c>
      <c r="D122" s="8">
        <f>E119/E2</f>
        <v>0.24699254086652911</v>
      </c>
    </row>
    <row r="123" spans="1:5" ht="31.5" x14ac:dyDescent="0.25">
      <c r="A123" s="6" t="s">
        <v>270</v>
      </c>
      <c r="B123" s="1" t="s">
        <v>55</v>
      </c>
      <c r="C123" s="1" t="s">
        <v>7</v>
      </c>
      <c r="D123" s="1" t="s">
        <v>141</v>
      </c>
      <c r="E123" s="16">
        <v>113.67</v>
      </c>
    </row>
    <row r="124" spans="1:5" x14ac:dyDescent="0.25">
      <c r="A124" s="6" t="s">
        <v>271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272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273</v>
      </c>
      <c r="B126" s="1" t="s">
        <v>63</v>
      </c>
      <c r="C126" s="1" t="s">
        <v>15</v>
      </c>
      <c r="D126" s="8">
        <f>E123/E2</f>
        <v>0.180399936518013</v>
      </c>
    </row>
    <row r="127" spans="1:5" ht="31.5" x14ac:dyDescent="0.25">
      <c r="A127" s="6" t="s">
        <v>274</v>
      </c>
      <c r="B127" s="1" t="s">
        <v>55</v>
      </c>
      <c r="C127" s="1" t="s">
        <v>7</v>
      </c>
      <c r="D127" s="1" t="s">
        <v>142</v>
      </c>
      <c r="E127" s="16">
        <v>215.12</v>
      </c>
    </row>
    <row r="128" spans="1:5" x14ac:dyDescent="0.25">
      <c r="A128" s="6" t="s">
        <v>275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276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277</v>
      </c>
      <c r="B130" s="1" t="s">
        <v>63</v>
      </c>
      <c r="C130" s="1" t="s">
        <v>15</v>
      </c>
      <c r="D130" s="8">
        <f>E127/E2</f>
        <v>0.34140612601174414</v>
      </c>
    </row>
    <row r="131" spans="1:6" ht="31.5" x14ac:dyDescent="0.25">
      <c r="A131" s="6" t="s">
        <v>278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279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280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281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282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283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284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285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286</v>
      </c>
      <c r="B139" s="1" t="s">
        <v>55</v>
      </c>
      <c r="C139" s="1" t="s">
        <v>7</v>
      </c>
      <c r="D139" s="8" t="s">
        <v>145</v>
      </c>
      <c r="E139" s="23">
        <v>0</v>
      </c>
    </row>
    <row r="140" spans="1:6" x14ac:dyDescent="0.25">
      <c r="A140" s="6" t="s">
        <v>287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290</v>
      </c>
      <c r="B143" s="1" t="s">
        <v>55</v>
      </c>
      <c r="C143" s="1" t="s">
        <v>7</v>
      </c>
      <c r="D143" s="8" t="s">
        <v>208</v>
      </c>
      <c r="E143" s="15">
        <v>266.84735000000001</v>
      </c>
      <c r="F143" s="10"/>
    </row>
    <row r="144" spans="1:6" x14ac:dyDescent="0.25">
      <c r="A144" s="6" t="s">
        <v>291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292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293</v>
      </c>
      <c r="B146" s="1" t="s">
        <v>63</v>
      </c>
      <c r="C146" s="1" t="s">
        <v>15</v>
      </c>
      <c r="D146" s="8">
        <f>E143/E2</f>
        <v>0.42349999999999999</v>
      </c>
      <c r="F146" s="10" t="s">
        <v>146</v>
      </c>
    </row>
    <row r="147" spans="1:7" ht="31.5" x14ac:dyDescent="0.25">
      <c r="A147" s="6" t="s">
        <v>294</v>
      </c>
      <c r="B147" s="1" t="s">
        <v>55</v>
      </c>
      <c r="C147" s="1" t="s">
        <v>7</v>
      </c>
      <c r="D147" s="1" t="s">
        <v>147</v>
      </c>
      <c r="E147" s="23">
        <v>0</v>
      </c>
      <c r="F147" s="11"/>
      <c r="G147" s="12"/>
    </row>
    <row r="148" spans="1:7" x14ac:dyDescent="0.25">
      <c r="A148" s="6" t="s">
        <v>295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296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297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298</v>
      </c>
      <c r="B152" s="1" t="s">
        <v>53</v>
      </c>
      <c r="C152" s="1" t="s">
        <v>15</v>
      </c>
      <c r="D152" s="7">
        <f>E153+E157+E161+E165+E169+E173+E177+E181+E185</f>
        <v>20132.855097200001</v>
      </c>
    </row>
    <row r="153" spans="1:7" ht="31.5" x14ac:dyDescent="0.25">
      <c r="A153" s="6" t="s">
        <v>299</v>
      </c>
      <c r="B153" s="1" t="s">
        <v>55</v>
      </c>
      <c r="C153" s="1" t="s">
        <v>7</v>
      </c>
      <c r="D153" s="1" t="s">
        <v>149</v>
      </c>
      <c r="E153" s="16">
        <f>('[2]гук(2016)'!$GN$39+'[2]гук(2016)'!$GN$43)*12*'[2]гук(2016)'!$GN$4</f>
        <v>4100.2950971999999</v>
      </c>
    </row>
    <row r="154" spans="1:7" x14ac:dyDescent="0.25">
      <c r="A154" s="6" t="s">
        <v>300</v>
      </c>
      <c r="B154" s="1" t="s">
        <v>58</v>
      </c>
      <c r="C154" s="1" t="s">
        <v>7</v>
      </c>
      <c r="D154" s="1" t="s">
        <v>150</v>
      </c>
    </row>
    <row r="155" spans="1:7" x14ac:dyDescent="0.25">
      <c r="A155" s="6" t="s">
        <v>301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302</v>
      </c>
      <c r="B156" s="1" t="s">
        <v>63</v>
      </c>
      <c r="C156" s="1" t="s">
        <v>15</v>
      </c>
      <c r="D156" s="8">
        <f>E153/E2</f>
        <v>6.5073719999999993</v>
      </c>
    </row>
    <row r="157" spans="1:7" ht="31.5" x14ac:dyDescent="0.25">
      <c r="A157" s="6" t="s">
        <v>303</v>
      </c>
      <c r="B157" s="1" t="s">
        <v>55</v>
      </c>
      <c r="C157" s="1" t="s">
        <v>7</v>
      </c>
      <c r="D157" s="1" t="s">
        <v>151</v>
      </c>
      <c r="E157" s="23">
        <v>1472.93</v>
      </c>
    </row>
    <row r="158" spans="1:7" x14ac:dyDescent="0.25">
      <c r="A158" s="6" t="s">
        <v>304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305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306</v>
      </c>
      <c r="B160" s="1" t="s">
        <v>63</v>
      </c>
      <c r="C160" s="1" t="s">
        <v>15</v>
      </c>
      <c r="D160" s="8">
        <f>E157/E2</f>
        <v>2.3376130772893191</v>
      </c>
    </row>
    <row r="161" spans="1:5" ht="31.5" x14ac:dyDescent="0.25">
      <c r="A161" s="6" t="s">
        <v>307</v>
      </c>
      <c r="B161" s="1" t="s">
        <v>55</v>
      </c>
      <c r="C161" s="1" t="s">
        <v>7</v>
      </c>
      <c r="D161" s="1" t="s">
        <v>152</v>
      </c>
      <c r="E161" s="23">
        <v>0</v>
      </c>
    </row>
    <row r="162" spans="1:5" x14ac:dyDescent="0.25">
      <c r="A162" s="6" t="s">
        <v>308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309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310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311</v>
      </c>
      <c r="B165" s="1" t="s">
        <v>55</v>
      </c>
      <c r="C165" s="1" t="s">
        <v>7</v>
      </c>
      <c r="D165" s="1" t="s">
        <v>153</v>
      </c>
      <c r="E165" s="23">
        <v>2079.27</v>
      </c>
    </row>
    <row r="166" spans="1:5" x14ac:dyDescent="0.25">
      <c r="A166" s="6" t="s">
        <v>312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313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314</v>
      </c>
      <c r="B168" s="1" t="s">
        <v>63</v>
      </c>
      <c r="C168" s="1" t="s">
        <v>15</v>
      </c>
      <c r="D168" s="8">
        <f>E165/E2</f>
        <v>3.2999047770195205</v>
      </c>
    </row>
    <row r="169" spans="1:5" ht="31.5" x14ac:dyDescent="0.25">
      <c r="A169" s="6" t="s">
        <v>315</v>
      </c>
      <c r="B169" s="1" t="s">
        <v>55</v>
      </c>
      <c r="C169" s="1" t="s">
        <v>7</v>
      </c>
      <c r="D169" s="1" t="s">
        <v>154</v>
      </c>
      <c r="E169" s="23">
        <v>2773.94</v>
      </c>
    </row>
    <row r="170" spans="1:5" x14ac:dyDescent="0.25">
      <c r="A170" s="6" t="s">
        <v>316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317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318</v>
      </c>
      <c r="B172" s="1" t="s">
        <v>63</v>
      </c>
      <c r="C172" s="1" t="s">
        <v>15</v>
      </c>
      <c r="D172" s="8">
        <f>E169/E2</f>
        <v>4.4023805745119819</v>
      </c>
    </row>
    <row r="173" spans="1:5" ht="31.5" x14ac:dyDescent="0.25">
      <c r="A173" s="6" t="s">
        <v>319</v>
      </c>
      <c r="B173" s="1" t="s">
        <v>55</v>
      </c>
      <c r="C173" s="1" t="s">
        <v>7</v>
      </c>
      <c r="D173" s="1" t="s">
        <v>155</v>
      </c>
      <c r="E173" s="23">
        <v>169.95</v>
      </c>
    </row>
    <row r="174" spans="1:5" x14ac:dyDescent="0.25">
      <c r="A174" s="6" t="s">
        <v>320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321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322</v>
      </c>
      <c r="B176" s="1" t="s">
        <v>63</v>
      </c>
      <c r="C176" s="1" t="s">
        <v>15</v>
      </c>
      <c r="D176" s="8">
        <f>E173/E2</f>
        <v>0.26971909220758605</v>
      </c>
    </row>
    <row r="177" spans="1:6" ht="31.5" x14ac:dyDescent="0.25">
      <c r="A177" s="6" t="s">
        <v>323</v>
      </c>
      <c r="B177" s="1" t="s">
        <v>55</v>
      </c>
      <c r="C177" s="1" t="s">
        <v>7</v>
      </c>
      <c r="D177" s="1" t="s">
        <v>156</v>
      </c>
      <c r="E177" s="23">
        <v>6079.4</v>
      </c>
    </row>
    <row r="178" spans="1:6" x14ac:dyDescent="0.25">
      <c r="A178" s="6" t="s">
        <v>324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325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326</v>
      </c>
      <c r="B180" s="1" t="s">
        <v>63</v>
      </c>
      <c r="C180" s="1" t="s">
        <v>15</v>
      </c>
      <c r="D180" s="8">
        <f>E177/E2</f>
        <v>9.6483097920964909</v>
      </c>
    </row>
    <row r="181" spans="1:6" ht="31.5" x14ac:dyDescent="0.25">
      <c r="A181" s="6" t="s">
        <v>327</v>
      </c>
      <c r="B181" s="1" t="s">
        <v>55</v>
      </c>
      <c r="C181" s="1" t="s">
        <v>7</v>
      </c>
      <c r="D181" s="1" t="s">
        <v>157</v>
      </c>
      <c r="E181" s="23">
        <v>3457.07</v>
      </c>
    </row>
    <row r="182" spans="1:6" x14ac:dyDescent="0.25">
      <c r="A182" s="6" t="s">
        <v>328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329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330</v>
      </c>
      <c r="B184" s="1" t="s">
        <v>63</v>
      </c>
      <c r="C184" s="1" t="s">
        <v>15</v>
      </c>
      <c r="D184" s="8">
        <f>E181/E2</f>
        <v>5.4865418187589272</v>
      </c>
    </row>
    <row r="185" spans="1:6" ht="31.5" x14ac:dyDescent="0.25">
      <c r="A185" s="6" t="s">
        <v>331</v>
      </c>
      <c r="B185" s="1" t="s">
        <v>55</v>
      </c>
      <c r="C185" s="1" t="s">
        <v>7</v>
      </c>
      <c r="D185" s="8" t="s">
        <v>158</v>
      </c>
      <c r="E185" s="23">
        <v>0</v>
      </c>
    </row>
    <row r="186" spans="1:6" x14ac:dyDescent="0.25">
      <c r="A186" s="6" t="s">
        <v>332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333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334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335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336</v>
      </c>
      <c r="B190" s="1" t="s">
        <v>53</v>
      </c>
      <c r="C190" s="1" t="s">
        <v>15</v>
      </c>
      <c r="D190" s="1">
        <f>E191+E195+E199+E203+E207+E211+E215+E219+E223+E227</f>
        <v>18713.39</v>
      </c>
      <c r="F190" s="13"/>
    </row>
    <row r="191" spans="1:6" ht="31.5" x14ac:dyDescent="0.25">
      <c r="A191" s="6" t="s">
        <v>337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338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339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340</v>
      </c>
      <c r="B194" s="1" t="s">
        <v>63</v>
      </c>
      <c r="C194" s="1" t="s">
        <v>15</v>
      </c>
      <c r="D194" s="1">
        <v>0</v>
      </c>
      <c r="E194" s="23">
        <v>0</v>
      </c>
    </row>
    <row r="195" spans="1:5" ht="31.5" x14ac:dyDescent="0.25">
      <c r="A195" s="6" t="s">
        <v>341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342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343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344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345</v>
      </c>
      <c r="B199" s="1" t="s">
        <v>55</v>
      </c>
      <c r="C199" s="1" t="s">
        <v>7</v>
      </c>
      <c r="D199" s="1" t="s">
        <v>162</v>
      </c>
      <c r="E199" s="23">
        <v>0</v>
      </c>
    </row>
    <row r="200" spans="1:5" x14ac:dyDescent="0.25">
      <c r="A200" s="6" t="s">
        <v>346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348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349</v>
      </c>
      <c r="B203" s="1" t="s">
        <v>55</v>
      </c>
      <c r="C203" s="1" t="s">
        <v>7</v>
      </c>
      <c r="D203" s="1" t="s">
        <v>163</v>
      </c>
      <c r="E203" s="23">
        <v>0</v>
      </c>
    </row>
    <row r="204" spans="1:5" x14ac:dyDescent="0.25">
      <c r="A204" s="6" t="s">
        <v>350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351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352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353</v>
      </c>
      <c r="B207" s="1" t="s">
        <v>55</v>
      </c>
      <c r="C207" s="1" t="s">
        <v>7</v>
      </c>
      <c r="D207" s="1" t="s">
        <v>164</v>
      </c>
      <c r="E207" s="23">
        <v>4149.43</v>
      </c>
    </row>
    <row r="208" spans="1:5" x14ac:dyDescent="0.25">
      <c r="A208" s="6" t="s">
        <v>354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355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356</v>
      </c>
      <c r="B210" s="1" t="s">
        <v>63</v>
      </c>
      <c r="C210" s="1" t="s">
        <v>15</v>
      </c>
      <c r="D210" s="8">
        <f>E207/E2</f>
        <v>6.5853515315029361</v>
      </c>
    </row>
    <row r="211" spans="1:5" ht="31.5" x14ac:dyDescent="0.25">
      <c r="A211" s="6" t="s">
        <v>357</v>
      </c>
      <c r="B211" s="1" t="s">
        <v>55</v>
      </c>
      <c r="C211" s="1" t="s">
        <v>7</v>
      </c>
      <c r="D211" s="1" t="s">
        <v>165</v>
      </c>
      <c r="E211" s="23">
        <v>14226.48</v>
      </c>
    </row>
    <row r="212" spans="1:5" x14ac:dyDescent="0.25">
      <c r="A212" s="6" t="s">
        <v>358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359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360</v>
      </c>
      <c r="B214" s="1" t="s">
        <v>63</v>
      </c>
      <c r="C214" s="1" t="s">
        <v>15</v>
      </c>
      <c r="D214" s="8">
        <f>E211/E2</f>
        <v>22.578130455483254</v>
      </c>
    </row>
    <row r="215" spans="1:5" ht="31.5" x14ac:dyDescent="0.25">
      <c r="A215" s="6" t="s">
        <v>361</v>
      </c>
      <c r="B215" s="1" t="s">
        <v>55</v>
      </c>
      <c r="C215" s="1" t="s">
        <v>7</v>
      </c>
      <c r="D215" s="1" t="s">
        <v>166</v>
      </c>
      <c r="E215" s="23">
        <v>337.48</v>
      </c>
    </row>
    <row r="216" spans="1:5" x14ac:dyDescent="0.25">
      <c r="A216" s="6" t="s">
        <v>362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363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364</v>
      </c>
      <c r="B218" s="1" t="s">
        <v>63</v>
      </c>
      <c r="C218" s="1" t="s">
        <v>15</v>
      </c>
      <c r="D218" s="8">
        <f>E215/E2</f>
        <v>0.5355975242025075</v>
      </c>
    </row>
    <row r="219" spans="1:5" ht="31.5" x14ac:dyDescent="0.25">
      <c r="A219" s="6" t="s">
        <v>365</v>
      </c>
      <c r="B219" s="1" t="s">
        <v>55</v>
      </c>
      <c r="C219" s="1" t="s">
        <v>7</v>
      </c>
      <c r="D219" s="1" t="s">
        <v>167</v>
      </c>
      <c r="E219" s="23">
        <v>0</v>
      </c>
    </row>
    <row r="220" spans="1:5" x14ac:dyDescent="0.25">
      <c r="A220" s="6" t="s">
        <v>366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367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368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369</v>
      </c>
      <c r="B223" s="1" t="s">
        <v>55</v>
      </c>
      <c r="C223" s="1" t="s">
        <v>7</v>
      </c>
      <c r="D223" s="1" t="s">
        <v>168</v>
      </c>
      <c r="E223" s="23">
        <v>0</v>
      </c>
    </row>
    <row r="224" spans="1:5" x14ac:dyDescent="0.25">
      <c r="A224" s="6" t="s">
        <v>370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371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372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373</v>
      </c>
      <c r="B227" s="1" t="s">
        <v>55</v>
      </c>
      <c r="C227" s="1" t="s">
        <v>7</v>
      </c>
      <c r="D227" s="1" t="s">
        <v>169</v>
      </c>
      <c r="E227" s="23">
        <v>0</v>
      </c>
      <c r="F227" s="23" t="s">
        <v>170</v>
      </c>
    </row>
    <row r="228" spans="1:6" x14ac:dyDescent="0.25">
      <c r="A228" s="6" t="s">
        <v>374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375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376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71779.547993449989</v>
      </c>
    </row>
    <row r="232" spans="1:6" x14ac:dyDescent="0.25">
      <c r="A232" s="26" t="s">
        <v>173</v>
      </c>
      <c r="B232" s="26"/>
      <c r="C232" s="26"/>
      <c r="D232" s="26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3</v>
      </c>
      <c r="E233" s="23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3</v>
      </c>
      <c r="E234" s="23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23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-20233.400000000001</v>
      </c>
      <c r="E236" s="23" t="s">
        <v>209</v>
      </c>
    </row>
    <row r="237" spans="1:6" x14ac:dyDescent="0.25">
      <c r="A237" s="26" t="s">
        <v>183</v>
      </c>
      <c r="B237" s="26"/>
      <c r="C237" s="26"/>
      <c r="D237" s="26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23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23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23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23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23" t="s">
        <v>185</v>
      </c>
    </row>
    <row r="244" spans="1:5" x14ac:dyDescent="0.25">
      <c r="A244" s="26" t="s">
        <v>192</v>
      </c>
      <c r="B244" s="26"/>
      <c r="C244" s="26"/>
      <c r="D244" s="26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23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23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23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23" t="s">
        <v>185</v>
      </c>
    </row>
    <row r="249" spans="1:5" x14ac:dyDescent="0.25">
      <c r="A249" s="26" t="s">
        <v>198</v>
      </c>
      <c r="B249" s="26"/>
      <c r="C249" s="26"/>
      <c r="D249" s="26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10</v>
      </c>
      <c r="E250" s="23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3</v>
      </c>
      <c r="E251" s="23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6300</v>
      </c>
      <c r="E252" s="23" t="s">
        <v>201</v>
      </c>
    </row>
    <row r="256" spans="1:5" x14ac:dyDescent="0.25">
      <c r="A256" s="24" t="s">
        <v>206</v>
      </c>
      <c r="B256" s="24"/>
      <c r="D256" s="21" t="s">
        <v>207</v>
      </c>
    </row>
  </sheetData>
  <sheetProtection password="CC29" sheet="1" objects="1" scenarios="1" selectLockedCells="1" selectUnlockedCell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3" orientation="portrait" horizontalDpi="180" verticalDpi="180" r:id="rId1"/>
  <rowBreaks count="2" manualBreakCount="2">
    <brk id="130" max="3" man="1"/>
    <brk id="19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2021-04-19T10:14:36Z</dcterms:modified>
</cp:coreProperties>
</file>