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Лист1!$A$1:$D$256</definedName>
  </definedNames>
  <calcPr calcId="162913"/>
</workbook>
</file>

<file path=xl/calcChain.xml><?xml version="1.0" encoding="utf-8"?>
<calcChain xmlns="http://schemas.openxmlformats.org/spreadsheetml/2006/main">
  <c r="D146" i="1" l="1"/>
  <c r="D11" i="1"/>
  <c r="D10" i="1"/>
  <c r="D9" i="1"/>
  <c r="D152" i="1" l="1"/>
  <c r="D15" i="1"/>
  <c r="D14" i="1"/>
  <c r="D13" i="1"/>
  <c r="D82" i="1" l="1"/>
  <c r="E89" i="1" l="1"/>
  <c r="D60" i="1"/>
  <c r="D28" i="1"/>
  <c r="D23" i="1"/>
  <c r="D72" i="1" l="1"/>
  <c r="D150" i="1" l="1"/>
  <c r="D17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68" i="1"/>
  <c r="D164" i="1"/>
  <c r="D160" i="1"/>
  <c r="D15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58" i="1"/>
  <c r="D54" i="1"/>
  <c r="D50" i="1"/>
  <c r="D46" i="1"/>
  <c r="D42" i="1"/>
  <c r="D38" i="1"/>
  <c r="D34" i="1"/>
  <c r="D32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<sst xmlns="http://schemas.openxmlformats.org/spreadsheetml/2006/main" count="931" uniqueCount="377">
  <si>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</si>
  <si>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</si>
  <si>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</si>
  <si>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</si>
  <si>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</si>
  <si>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</si>
  <si>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</si>
  <si>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</si>
  <si>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</si>
  <si>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</si>
  <si>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</si>
  <si>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</si>
  <si>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</si>
  <si>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</si>
  <si>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</si>
  <si>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</si>
  <si>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</si>
  <si>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</si>
  <si>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</si>
  <si>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</si>
  <si>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</si>
  <si>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</si>
  <si>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</si>
  <si>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</si>
  <si>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</si>
  <si>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</si>
  <si>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</si>
  <si>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</si>
  <si>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</si>
  <si>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</si>
  <si>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</si>
  <si>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</si>
  <si>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</si>
  <si>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</si>
  <si>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</si>
  <si>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</si>
  <si>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</si>
  <si>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</si>
  <si>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</si>
  <si>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</si>
  <si>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</si>
  <si>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</si>
  <si>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</si>
  <si>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</si>
  <si>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</si>
  <si>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</si>
  <si>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</si>
  <si>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</si>
  <si>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</si>
  <si>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</si>
  <si>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</si>
  <si>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</si>
  <si>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</si>
  <si>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</si>
  <si>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</si>
  <si>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</si>
  <si>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</si>
  <si>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</si>
  <si>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</si>
  <si>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</si>
  <si>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</si>
  <si>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</si>
  <si>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</si>
  <si>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</si>
  <si>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</si>
  <si>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</si>
  <si>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</si>
  <si>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</si>
  <si>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</si>
  <si>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</si>
  <si>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</si>
  <si>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</si>
  <si>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</si>
  <si>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</si>
  <si>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</si>
  <si>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</si>
  <si>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</si>
  <si>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</si>
  <si>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</si>
  <si>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</si>
  <si>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</si>
  <si>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</si>
  <si>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</si>
  <si>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</si>
  <si>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</si>
  <si>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</si>
  <si>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</si>
  <si>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</si>
  <si>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</si>
  <si>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</si>
  <si>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</si>
  <si>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</si>
  <si>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</si>
  <si>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</si>
  <si>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</si>
  <si>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</si>
  <si>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</si>
  <si>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</si>
  <si>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</si>
  <si>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</si>
  <si>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</si>
  <si>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</si>
  <si>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</si>
  <si>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</si>
  <si>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</si>
  <si>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</si>
  <si>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</si>
  <si>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</si>
  <si>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</si>
  <si>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</si>
  <si>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</si>
  <si>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</si>
  <si>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</si>
  <si>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</si>
  <si>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</si>
  <si>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</si>
  <si>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</si>
  <si>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</si>
  <si>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</si>
  <si>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</si>
  <si>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</si>
  <si>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</si>
  <si>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</si>
  <si>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</si>
  <si>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</si>
  <si>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</si>
  <si>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</si>
  <si>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</si>
  <si>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</si>
  <si>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</si>
  <si>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</si>
  <si>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</si>
  <si>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</si>
  <si>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</si>
  <si>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</si>
  <si>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</si>
  <si>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</si>
  <si>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</si>
  <si>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</si>
  <si>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</si>
  <si>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</si>
  <si>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</si>
  <si>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</si>
  <si>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</si>
  <si>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</si>
  <si>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</si>
  <si>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</si>
  <si>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</si>
  <si>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</si>
  <si>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</si>
  <si>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</si>
  <si>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</si>
  <si>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</si>
  <si>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</si>
  <si>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</si>
  <si>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</si>
  <si>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</si>
  <si>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</si>
  <si>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</si>
  <si>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</si>
  <si>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</si>
  <si>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</si>
  <si>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</si>
  <si>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</si>
  <si>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</si>
  <si>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</si>
  <si>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</si>
  <si>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</si>
  <si>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</si>
  <si>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</si>
  <si>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</si>
  <si>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</si>
  <si>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</si>
  <si>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</si>
  <si>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</si>
  <si>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</si>
  <si>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</si>
  <si>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</si>
  <si>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</si>
  <si>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</si>
  <si>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</si>
  <si>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</si>
  <si>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</si>
  <si>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</si>
  <si>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</si>
  <si>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</si>
  <si>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</si>
  <si>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</si>
  <si>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</si>
  <si>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</si>
  <si>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</si>
  <si>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</si>
  <si>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</si>
  <si>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</si>
  <si>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</si>
  <si>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</si>
  <si>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</si>
  <si>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</si>
  <si>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</si>
  <si>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</si>
  <si>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</si>
  <si>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</si>
  <si>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</si>
  <si>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</si>
  <si>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</si>
  <si>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</si>
  <si>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</si>
  <si>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</si>
  <si>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</si>
  <si>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</si>
  <si>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</si>
  <si>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</si>
  <si>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</si>
  <si>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</si>
  <si>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</si>
  <si>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</si>
  <si>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</si>
  <si>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</si>
  <si>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</si>
  <si>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</si>
  <si>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</si>
  <si>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</si>
  <si>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</si>
  <si>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</si>
  <si>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</si>
  <si>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</si>
  <si>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</si>
  <si>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</si>
  <si>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</si>
  <si>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</si>
  <si>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</si>
  <si>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</si>
  <si>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</si>
  <si>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</si>
  <si>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</si>
  <si>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</si>
  <si>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</si>
  <si>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</si>
  <si>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</si>
  <si>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</si>
  <si>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</si>
  <si>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</si>
  <si>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</si>
  <si>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</si>
  <si>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</si>
  <si>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</si>
  <si>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</si>
  <si>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</si>
  <si>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</si>
  <si>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</si>
  <si>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</si>
  <si>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</si>
  <si>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</si>
  <si>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</si>
  <si>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</si>
  <si>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</si>
  <si>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</si>
  <si>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</si>
  <si>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</si>
  <si>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</si>
  <si>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</si>
  <si>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</si>
  <si>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</si>
  <si>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</si>
  <si>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</si>
  <si>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</si>
  <si>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</si>
  <si>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</si>
  <si>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</si>
  <si>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</si>
  <si>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</si>
  <si>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</si>
  <si>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</si>
  <si>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</si>
  <si>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</si>
  <si>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</si>
  <si>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</si>
  <si>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</si>
  <si>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</si>
  <si>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</si>
  <si>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</si>
  <si>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</si>
  <si>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</si>
  <si>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</si>
  <si>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</si>
  <si>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</si>
  <si>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</si>
  <si>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</si>
  <si>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</si>
  <si>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</si>
  <si>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</si>
  <si>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</si>
  <si>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</si>
  <si>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</si>
  <si>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</si>
  <si>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</si>
  <si>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</si>
  <si>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</si>
  <si>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</si>
  <si>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</si>
  <si>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</si>
  <si>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</si>
  <si>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</si>
  <si>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</si>
  <si>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</si>
  <si>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</si>
  <si>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</si>
  <si>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</si>
  <si>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</si>
  <si>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</si>
  <si>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</si>
  <si>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</si>
  <si>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</si>
  <si>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</si>
  <si>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</si>
  <si>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</si>
  <si>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</si>
  <si>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</si>
  <si>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</si>
  <si>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</si>
  <si>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</si>
  <si>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</si>
  <si>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</si>
  <si>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</si>
  <si>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</si>
  <si>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</si>
  <si>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</si>
  <si>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</si>
  <si>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</si>
  <si>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</si>
  <si>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</si>
  <si>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</si>
  <si>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</si>
  <si>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</si>
  <si>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</si>
  <si>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</si>
  <si>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</si>
  <si>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</si>
  <si>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</si>
  <si>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</si>
  <si>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</si>
  <si>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</si>
  <si>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</si>
  <si>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</si>
  <si>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</si>
  <si>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</si>
  <si>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</si>
  <si>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</si>
  <si>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</si>
  <si>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</si>
  <si>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</si>
  <si>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</si>
  <si>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</si>
  <si>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</si>
  <si>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</si>
  <si>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</si>
  <si>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</si>
  <si>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</si>
  <si>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</si>
  <si>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</si>
  <si>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</si>
  <si>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</si>
  <si>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</si>
  <si>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</si>
  <si>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</si>
  <si>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</si>
  <si>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</si>
  <si>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</si>
  <si>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</si>
  <si>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</si>
  <si>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</si>
  <si>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</si>
  <si>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</si>
  <si>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№47               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</si>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</sst>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47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-16036.505718558205</v>
          </cell>
        </row>
        <row r="25">
          <cell r="D25">
            <v>18668.939999999999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M123">
            <v>22686.658113600006</v>
          </cell>
        </row>
        <row r="124">
          <cell r="GM124">
            <v>24797.921148000005</v>
          </cell>
        </row>
        <row r="125">
          <cell r="GM125">
            <v>5849.5694400000002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30">
          <cell r="I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4">
          <cell r="GW1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>
      <selection activeCell="P227" sqref="P227"/>
    </sheetView>
  </sheetViews>
  <sheetFormatPr defaultRowHeight="15.75" x14ac:dyDescent="0.25"/>
  <cols>
    <col min="1" max="1" width="9.140625" style="18"/>
    <col min="2" max="2" width="62.42578125" style="23" customWidth="1"/>
    <col min="3" max="3" width="27.8554687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16" width="9.140625" style="23" customWidth="1"/>
    <col min="17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5" t="s">
        <v>373</v>
      </c>
      <c r="B2" s="25"/>
      <c r="C2" s="25"/>
      <c r="D2" s="25"/>
      <c r="E2" s="23">
        <v>397.8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376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23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-16036.505718558205</v>
      </c>
      <c r="E10" s="23" t="s">
        <v>209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18668.939999999999</v>
      </c>
      <c r="E11" s="23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53334.14870160001</v>
      </c>
      <c r="E12" s="23" t="s">
        <v>210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'[2]ГУК 2019'!$GM$124</f>
        <v>24797.921148000005</v>
      </c>
      <c r="E13" s="23" t="s">
        <v>210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'[2]ГУК 2019'!$GM$123</f>
        <v>22686.658113600006</v>
      </c>
      <c r="E14" s="23" t="s">
        <v>210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'[2]ГУК 2019'!$GM$125</f>
        <v>5849.5694400000002</v>
      </c>
      <c r="E15" s="23" t="s">
        <v>210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30250.258701600011</v>
      </c>
      <c r="E16" s="23">
        <v>39049.11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D12-D25+D232+D248</f>
        <v>30250.258701600011</v>
      </c>
      <c r="E17" s="23" t="s">
        <v>209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209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209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D16+D10+D236+D252</f>
        <v>2324.3029830418054</v>
      </c>
      <c r="E22" s="23" t="s">
        <v>209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'[3]2018 непоср.'!$I$30</f>
        <v>0</v>
      </c>
      <c r="E23" s="23" t="s">
        <v>209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D22-D231</f>
        <v>-30197.327549458194</v>
      </c>
      <c r="E24" s="23" t="s">
        <v>209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23083.89</v>
      </c>
      <c r="E25" s="23" t="s">
        <v>209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4390.9810424999996</v>
      </c>
      <c r="E28" s="15">
        <v>4390.9810424999996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11.038162499999999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3870.01719</v>
      </c>
      <c r="E60" s="15">
        <v>3870.01719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9.7285500000000003</v>
      </c>
    </row>
    <row r="65" spans="1:22" s="5" customFormat="1" ht="31.5" customHeight="1" x14ac:dyDescent="0.25">
      <c r="A65" s="22" t="s">
        <v>211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7">
        <f>E66</f>
        <v>6038.6040000000003</v>
      </c>
      <c r="E66" s="23">
        <v>6038.6040000000003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3" t="s">
        <v>209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8">
        <f>E66/E2</f>
        <v>15.18</v>
      </c>
    </row>
    <row r="71" spans="1:22" s="5" customFormat="1" ht="31.5" x14ac:dyDescent="0.25">
      <c r="A71" s="22" t="s">
        <v>217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1">
        <f>E73</f>
        <v>2502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6">
        <v>2502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8">
        <f>D72/E2</f>
        <v>6.2895927601809953</v>
      </c>
    </row>
    <row r="77" spans="1:22" s="5" customFormat="1" ht="31.5" x14ac:dyDescent="0.25">
      <c r="A77" s="22" t="s">
        <v>223</v>
      </c>
      <c r="B77" s="3" t="s">
        <v>50</v>
      </c>
      <c r="C77" s="3" t="s">
        <v>7</v>
      </c>
      <c r="D77" s="3" t="s">
        <v>120</v>
      </c>
      <c r="E77" s="15">
        <v>129.30000000000001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129.30000000000001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228</v>
      </c>
      <c r="B82" s="1" t="s">
        <v>63</v>
      </c>
      <c r="C82" s="1" t="s">
        <v>15</v>
      </c>
      <c r="D82" s="8">
        <f>E77/F77</f>
        <v>16.162500000000001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124</v>
      </c>
      <c r="E83" s="23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126</v>
      </c>
      <c r="E85" s="23">
        <v>0</v>
      </c>
      <c r="F85" s="27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128</v>
      </c>
      <c r="E89" s="15">
        <f>'[4]Выполненные работы 2018 г.'!$GW$114</f>
        <v>0</v>
      </c>
      <c r="F89" s="1">
        <f>F84</f>
        <v>0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236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130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7">
        <f>E95+E99+E103+E107+E111+E115+E119+E123+E127+E131+E135+E139+E147+E143</f>
        <v>1200.7982999999999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131</v>
      </c>
      <c r="E95" s="16">
        <v>0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132</v>
      </c>
      <c r="E99" s="15">
        <v>0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134</v>
      </c>
      <c r="E103" s="15">
        <v>49.05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8">
        <f>E103/E2</f>
        <v>0.12330316742081447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136</v>
      </c>
      <c r="E107" s="16">
        <v>0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137</v>
      </c>
      <c r="E111" s="16">
        <v>0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139</v>
      </c>
      <c r="E115" s="15">
        <v>677.45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8">
        <f>E115/E2</f>
        <v>1.7029914529914532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140</v>
      </c>
      <c r="E119" s="15">
        <v>98.26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8">
        <f>E119/E2</f>
        <v>0.24700854700854702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141</v>
      </c>
      <c r="E123" s="15">
        <v>71.760000000000005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8">
        <f>E123/E2</f>
        <v>0.1803921568627451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142</v>
      </c>
      <c r="E127" s="15">
        <v>135.81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8">
        <f>E127/E2</f>
        <v>0.34140271493212671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8" t="s">
        <v>143</v>
      </c>
      <c r="E131" s="23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8" t="s">
        <v>144</v>
      </c>
      <c r="E135" s="23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8" t="s">
        <v>145</v>
      </c>
      <c r="E139" s="23">
        <v>0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8" t="s">
        <v>208</v>
      </c>
      <c r="E143" s="15">
        <v>168.4683</v>
      </c>
      <c r="F143" s="10"/>
    </row>
    <row r="144" spans="1:6" x14ac:dyDescent="0.25">
      <c r="A144" s="6" t="s">
        <v>287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8">
        <f>E143/E2</f>
        <v>0.42349999999999999</v>
      </c>
      <c r="F146" s="10" t="s">
        <v>146</v>
      </c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147</v>
      </c>
      <c r="E147" s="23">
        <v>0</v>
      </c>
      <c r="F147" s="11"/>
      <c r="G147" s="12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293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1">
        <f>E153+E157+E161+E165+E169+E173+E177+E181+E185</f>
        <v>3893.48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149</v>
      </c>
      <c r="E153" s="23">
        <v>153.72999999999999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8">
        <f>E153/E2</f>
        <v>0.38645047762694817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150</v>
      </c>
      <c r="E157" s="23">
        <v>0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303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5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306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307</v>
      </c>
      <c r="B165" s="1" t="s">
        <v>55</v>
      </c>
      <c r="C165" s="1" t="s">
        <v>7</v>
      </c>
      <c r="D165" s="1" t="s">
        <v>152</v>
      </c>
      <c r="E165" s="23">
        <v>0</v>
      </c>
    </row>
    <row r="166" spans="1:5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310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311</v>
      </c>
      <c r="B169" s="1" t="s">
        <v>55</v>
      </c>
      <c r="C169" s="1" t="s">
        <v>7</v>
      </c>
      <c r="D169" s="1" t="s">
        <v>205</v>
      </c>
      <c r="E169" s="23">
        <v>341.27</v>
      </c>
    </row>
    <row r="170" spans="1:5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314</v>
      </c>
      <c r="B172" s="1" t="s">
        <v>63</v>
      </c>
      <c r="C172" s="1" t="s">
        <v>15</v>
      </c>
      <c r="D172" s="8">
        <f>E169/E2</f>
        <v>0.85789341377576667</v>
      </c>
    </row>
    <row r="173" spans="1:5" ht="31.5" x14ac:dyDescent="0.25">
      <c r="A173" s="6" t="s">
        <v>315</v>
      </c>
      <c r="B173" s="1" t="s">
        <v>55</v>
      </c>
      <c r="C173" s="1" t="s">
        <v>7</v>
      </c>
      <c r="D173" s="1" t="s">
        <v>153</v>
      </c>
      <c r="E173" s="23">
        <v>171.37</v>
      </c>
    </row>
    <row r="174" spans="1:5" x14ac:dyDescent="0.25">
      <c r="A174" s="6" t="s">
        <v>316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318</v>
      </c>
      <c r="B176" s="1" t="s">
        <v>63</v>
      </c>
      <c r="C176" s="1" t="s">
        <v>15</v>
      </c>
      <c r="D176" s="8">
        <f>E173/E2</f>
        <v>0.43079436902966317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154</v>
      </c>
      <c r="E177" s="23">
        <v>0</v>
      </c>
      <c r="F177" s="23" t="s">
        <v>155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  <c r="F178" s="23" t="s">
        <v>61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1" t="s">
        <v>156</v>
      </c>
      <c r="E181" s="23">
        <v>3227.11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8">
        <f>E181/E2</f>
        <v>8.1123931623931629</v>
      </c>
    </row>
    <row r="185" spans="1:6" ht="31.5" x14ac:dyDescent="0.25">
      <c r="A185" s="6" t="s">
        <v>327</v>
      </c>
      <c r="B185" s="1" t="s">
        <v>55</v>
      </c>
      <c r="C185" s="1" t="s">
        <v>7</v>
      </c>
      <c r="D185" s="8" t="s">
        <v>157</v>
      </c>
      <c r="E185" s="23">
        <v>0</v>
      </c>
    </row>
    <row r="186" spans="1:6" x14ac:dyDescent="0.25">
      <c r="A186" s="6" t="s">
        <v>328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329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330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22" t="s">
        <v>331</v>
      </c>
      <c r="B189" s="3" t="s">
        <v>50</v>
      </c>
      <c r="C189" s="3" t="s">
        <v>7</v>
      </c>
      <c r="D189" s="3" t="s">
        <v>158</v>
      </c>
    </row>
    <row r="190" spans="1:6" ht="18.75" x14ac:dyDescent="0.25">
      <c r="A190" s="6" t="s">
        <v>332</v>
      </c>
      <c r="B190" s="1" t="s">
        <v>53</v>
      </c>
      <c r="C190" s="1" t="s">
        <v>15</v>
      </c>
      <c r="D190" s="1">
        <f>E191+E195+E199+E203+E207+E211+E215+E219+E223+E227</f>
        <v>10496.45</v>
      </c>
      <c r="F190" s="13"/>
    </row>
    <row r="191" spans="1:6" ht="31.5" x14ac:dyDescent="0.25">
      <c r="A191" s="6" t="s">
        <v>333</v>
      </c>
      <c r="B191" s="1" t="s">
        <v>55</v>
      </c>
      <c r="C191" s="1" t="s">
        <v>7</v>
      </c>
      <c r="D191" s="1" t="s">
        <v>159</v>
      </c>
      <c r="E191" s="23">
        <v>0</v>
      </c>
    </row>
    <row r="192" spans="1:6" x14ac:dyDescent="0.25">
      <c r="A192" s="6" t="s">
        <v>334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335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336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337</v>
      </c>
      <c r="B195" s="1" t="s">
        <v>55</v>
      </c>
      <c r="C195" s="1" t="s">
        <v>7</v>
      </c>
      <c r="D195" s="1" t="s">
        <v>160</v>
      </c>
      <c r="E195" s="23">
        <v>0</v>
      </c>
    </row>
    <row r="196" spans="1:5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340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341</v>
      </c>
      <c r="B199" s="1" t="s">
        <v>55</v>
      </c>
      <c r="C199" s="1" t="s">
        <v>7</v>
      </c>
      <c r="D199" s="1" t="s">
        <v>161</v>
      </c>
      <c r="E199" s="23">
        <v>0</v>
      </c>
    </row>
    <row r="200" spans="1:5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344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345</v>
      </c>
      <c r="B203" s="1" t="s">
        <v>55</v>
      </c>
      <c r="C203" s="1" t="s">
        <v>7</v>
      </c>
      <c r="D203" s="1" t="s">
        <v>162</v>
      </c>
      <c r="E203" s="23">
        <v>0</v>
      </c>
    </row>
    <row r="204" spans="1:5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348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349</v>
      </c>
      <c r="B207" s="1" t="s">
        <v>55</v>
      </c>
      <c r="C207" s="1" t="s">
        <v>7</v>
      </c>
      <c r="D207" s="1" t="s">
        <v>163</v>
      </c>
      <c r="E207" s="23">
        <v>10496.45</v>
      </c>
    </row>
    <row r="208" spans="1:5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8">
        <f>E207/E2</f>
        <v>26.386249371543489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164</v>
      </c>
      <c r="E211" s="23">
        <v>0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165</v>
      </c>
      <c r="E215" s="23">
        <v>0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166</v>
      </c>
      <c r="E219" s="23">
        <v>0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167</v>
      </c>
      <c r="E223" s="23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168</v>
      </c>
      <c r="E227" s="23">
        <v>0</v>
      </c>
      <c r="F227" s="23" t="s">
        <v>169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170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171</v>
      </c>
      <c r="C231" s="1" t="s">
        <v>15</v>
      </c>
      <c r="D231" s="14">
        <f>SUM(D28,D34,D60,D66,D72,D78,D84,D94,D152,D190)</f>
        <v>32521.630532499999</v>
      </c>
    </row>
    <row r="232" spans="1:6" x14ac:dyDescent="0.25">
      <c r="A232" s="26" t="s">
        <v>172</v>
      </c>
      <c r="B232" s="26"/>
      <c r="C232" s="26"/>
      <c r="D232" s="26"/>
    </row>
    <row r="233" spans="1:6" x14ac:dyDescent="0.25">
      <c r="A233" s="6" t="s">
        <v>173</v>
      </c>
      <c r="B233" s="1" t="s">
        <v>174</v>
      </c>
      <c r="C233" s="1" t="s">
        <v>175</v>
      </c>
      <c r="D233" s="1">
        <v>0</v>
      </c>
      <c r="E233" s="23" t="s">
        <v>209</v>
      </c>
    </row>
    <row r="234" spans="1:6" x14ac:dyDescent="0.25">
      <c r="A234" s="6" t="s">
        <v>176</v>
      </c>
      <c r="B234" s="1" t="s">
        <v>177</v>
      </c>
      <c r="C234" s="1" t="s">
        <v>175</v>
      </c>
      <c r="D234" s="1">
        <v>0</v>
      </c>
      <c r="E234" s="23" t="s">
        <v>209</v>
      </c>
    </row>
    <row r="235" spans="1:6" x14ac:dyDescent="0.25">
      <c r="A235" s="6" t="s">
        <v>178</v>
      </c>
      <c r="B235" s="1" t="s">
        <v>179</v>
      </c>
      <c r="C235" s="1" t="s">
        <v>175</v>
      </c>
      <c r="D235" s="1">
        <v>0</v>
      </c>
      <c r="E235" s="23" t="s">
        <v>209</v>
      </c>
    </row>
    <row r="236" spans="1:6" x14ac:dyDescent="0.25">
      <c r="A236" s="6" t="s">
        <v>180</v>
      </c>
      <c r="B236" s="1" t="s">
        <v>181</v>
      </c>
      <c r="C236" s="1" t="s">
        <v>15</v>
      </c>
      <c r="D236" s="1">
        <v>-13389.45</v>
      </c>
      <c r="E236" s="23" t="s">
        <v>209</v>
      </c>
    </row>
    <row r="237" spans="1:6" x14ac:dyDescent="0.25">
      <c r="A237" s="26" t="s">
        <v>182</v>
      </c>
      <c r="B237" s="26"/>
      <c r="C237" s="26"/>
      <c r="D237" s="26"/>
    </row>
    <row r="238" spans="1:6" ht="31.5" x14ac:dyDescent="0.25">
      <c r="A238" s="6" t="s">
        <v>183</v>
      </c>
      <c r="B238" s="1" t="s">
        <v>14</v>
      </c>
      <c r="C238" s="1" t="s">
        <v>15</v>
      </c>
      <c r="D238" s="1">
        <v>0</v>
      </c>
      <c r="E238" s="23" t="s">
        <v>184</v>
      </c>
    </row>
    <row r="239" spans="1:6" ht="31.5" x14ac:dyDescent="0.25">
      <c r="A239" s="6" t="s">
        <v>185</v>
      </c>
      <c r="B239" s="1" t="s">
        <v>17</v>
      </c>
      <c r="C239" s="1" t="s">
        <v>15</v>
      </c>
      <c r="D239" s="1">
        <v>0</v>
      </c>
      <c r="E239" s="23" t="s">
        <v>184</v>
      </c>
    </row>
    <row r="240" spans="1:6" ht="31.5" x14ac:dyDescent="0.25">
      <c r="A240" s="6" t="s">
        <v>186</v>
      </c>
      <c r="B240" s="1" t="s">
        <v>19</v>
      </c>
      <c r="C240" s="1" t="s">
        <v>15</v>
      </c>
      <c r="D240" s="1">
        <v>0</v>
      </c>
      <c r="E240" s="23" t="s">
        <v>184</v>
      </c>
    </row>
    <row r="241" spans="1:5" ht="31.5" x14ac:dyDescent="0.25">
      <c r="A241" s="6" t="s">
        <v>187</v>
      </c>
      <c r="B241" s="1" t="s">
        <v>43</v>
      </c>
      <c r="C241" s="1" t="s">
        <v>15</v>
      </c>
      <c r="D241" s="1">
        <v>0</v>
      </c>
      <c r="E241" s="23" t="s">
        <v>184</v>
      </c>
    </row>
    <row r="242" spans="1:5" ht="31.5" x14ac:dyDescent="0.25">
      <c r="A242" s="6" t="s">
        <v>188</v>
      </c>
      <c r="B242" s="1" t="s">
        <v>189</v>
      </c>
      <c r="C242" s="1" t="s">
        <v>15</v>
      </c>
      <c r="D242" s="1">
        <v>0</v>
      </c>
      <c r="E242" s="23" t="s">
        <v>184</v>
      </c>
    </row>
    <row r="243" spans="1:5" ht="31.5" x14ac:dyDescent="0.25">
      <c r="A243" s="6" t="s">
        <v>190</v>
      </c>
      <c r="B243" s="1" t="s">
        <v>47</v>
      </c>
      <c r="C243" s="1" t="s">
        <v>15</v>
      </c>
      <c r="D243" s="1">
        <v>0</v>
      </c>
      <c r="E243" s="23" t="s">
        <v>184</v>
      </c>
    </row>
    <row r="244" spans="1:5" x14ac:dyDescent="0.25">
      <c r="A244" s="26" t="s">
        <v>191</v>
      </c>
      <c r="B244" s="26"/>
      <c r="C244" s="26"/>
      <c r="D244" s="26"/>
      <c r="E244" s="10"/>
    </row>
    <row r="245" spans="1:5" ht="31.5" x14ac:dyDescent="0.25">
      <c r="A245" s="6" t="s">
        <v>192</v>
      </c>
      <c r="B245" s="1" t="s">
        <v>174</v>
      </c>
      <c r="C245" s="1" t="s">
        <v>175</v>
      </c>
      <c r="D245" s="1">
        <v>0</v>
      </c>
      <c r="E245" s="23" t="s">
        <v>184</v>
      </c>
    </row>
    <row r="246" spans="1:5" ht="31.5" x14ac:dyDescent="0.25">
      <c r="A246" s="6" t="s">
        <v>193</v>
      </c>
      <c r="B246" s="1" t="s">
        <v>177</v>
      </c>
      <c r="C246" s="1" t="s">
        <v>175</v>
      </c>
      <c r="D246" s="1">
        <v>0</v>
      </c>
      <c r="E246" s="23" t="s">
        <v>184</v>
      </c>
    </row>
    <row r="247" spans="1:5" ht="31.5" x14ac:dyDescent="0.25">
      <c r="A247" s="6" t="s">
        <v>194</v>
      </c>
      <c r="B247" s="1" t="s">
        <v>195</v>
      </c>
      <c r="C247" s="1" t="s">
        <v>175</v>
      </c>
      <c r="D247" s="1">
        <v>0</v>
      </c>
      <c r="E247" s="23" t="s">
        <v>184</v>
      </c>
    </row>
    <row r="248" spans="1:5" ht="31.5" x14ac:dyDescent="0.25">
      <c r="A248" s="6" t="s">
        <v>196</v>
      </c>
      <c r="B248" s="1" t="s">
        <v>181</v>
      </c>
      <c r="C248" s="1" t="s">
        <v>15</v>
      </c>
      <c r="D248" s="1">
        <v>0</v>
      </c>
      <c r="E248" s="23" t="s">
        <v>184</v>
      </c>
    </row>
    <row r="249" spans="1:5" x14ac:dyDescent="0.25">
      <c r="A249" s="26" t="s">
        <v>197</v>
      </c>
      <c r="B249" s="26"/>
      <c r="C249" s="26"/>
      <c r="D249" s="26"/>
    </row>
    <row r="250" spans="1:5" x14ac:dyDescent="0.25">
      <c r="A250" s="6" t="s">
        <v>198</v>
      </c>
      <c r="B250" s="1" t="s">
        <v>199</v>
      </c>
      <c r="C250" s="1" t="s">
        <v>175</v>
      </c>
      <c r="D250" s="1">
        <v>5</v>
      </c>
      <c r="E250" s="23" t="s">
        <v>200</v>
      </c>
    </row>
    <row r="251" spans="1:5" x14ac:dyDescent="0.25">
      <c r="A251" s="6" t="s">
        <v>201</v>
      </c>
      <c r="B251" s="1" t="s">
        <v>202</v>
      </c>
      <c r="C251" s="1" t="s">
        <v>175</v>
      </c>
      <c r="D251" s="1">
        <v>1</v>
      </c>
      <c r="E251" s="23" t="s">
        <v>200</v>
      </c>
    </row>
    <row r="252" spans="1:5" ht="31.5" x14ac:dyDescent="0.25">
      <c r="A252" s="6" t="s">
        <v>203</v>
      </c>
      <c r="B252" s="1" t="s">
        <v>204</v>
      </c>
      <c r="C252" s="1" t="s">
        <v>15</v>
      </c>
      <c r="D252" s="1">
        <v>1500</v>
      </c>
      <c r="E252" s="23" t="s">
        <v>200</v>
      </c>
    </row>
    <row r="256" spans="1:5" x14ac:dyDescent="0.25">
      <c r="A256" s="24" t="s">
        <v>206</v>
      </c>
      <c r="B256" s="24"/>
      <c r="D256" s="21" t="s">
        <v>207</v>
      </c>
    </row>
  </sheetData>
  <sheetProtection password="CC29" sheet="1" objects="1" scenarios="1" selectLockedCells="1" selectUnlockedCell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1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2021-04-19T10:05:43Z</dcterms:modified>
</cp:coreProperties>
</file>