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146" i="1" l="1"/>
  <c r="D11" i="1"/>
  <c r="D10" i="1"/>
  <c r="D9" i="1"/>
  <c r="D15" i="1" l="1"/>
  <c r="D14" i="1"/>
  <c r="D13" i="1"/>
  <c r="D82" i="1" l="1"/>
  <c r="D234" i="1" l="1"/>
  <c r="D233" i="1"/>
  <c r="E153" i="1"/>
  <c r="D156" i="1" s="1"/>
  <c r="E95" i="1"/>
  <c r="E89" i="1"/>
  <c r="D23" i="1"/>
  <c r="D72" i="1" l="1"/>
  <c r="D150" i="1" l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190" i="1"/>
  <c r="D231" i="1" s="1"/>
  <c r="D24" i="1" l="1"/>
</calcChain>
</file>

<file path=xl/sharedStrings.xml><?xml version="1.0" encoding="utf-8"?>
<sst xmlns="http://schemas.openxmlformats.org/spreadsheetml/2006/main" count="931" uniqueCount="378">
  <si>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</si>
  <si>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</si>
  <si>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</si>
  <si>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</si>
  <si>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</si>
  <si>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</si>
  <si>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</si>
  <si>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</si>
  <si>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</si>
  <si>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</si>
  <si>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</si>
  <si>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</si>
  <si>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</si>
  <si>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</si>
  <si>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</si>
  <si>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</si>
  <si>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</si>
  <si>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</si>
  <si>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</si>
  <si>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</si>
  <si>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</si>
  <si>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</si>
  <si>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</si>
  <si>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</si>
  <si>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</si>
  <si>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</si>
  <si>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</si>
  <si>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</si>
  <si>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</si>
  <si>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</si>
  <si>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</si>
  <si>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</si>
  <si>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</si>
  <si>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</si>
  <si>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</si>
  <si>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</si>
  <si>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</si>
  <si>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</si>
  <si>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</si>
  <si>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</si>
  <si>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</si>
  <si>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</si>
  <si>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</si>
  <si>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</si>
  <si>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</si>
  <si>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</si>
  <si>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</si>
  <si>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</si>
  <si>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</si>
  <si>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</si>
  <si>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</si>
  <si>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</si>
  <si>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</si>
  <si>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</si>
  <si>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</si>
  <si>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</si>
  <si>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</si>
  <si>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</si>
  <si>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</si>
  <si>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</si>
  <si>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</si>
  <si>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</si>
  <si>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</si>
  <si>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</si>
  <si>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</si>
  <si>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</si>
  <si>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</si>
  <si>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</si>
  <si>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</si>
  <si>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</si>
  <si>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</si>
  <si>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</si>
  <si>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</si>
  <si>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</si>
  <si>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</si>
  <si>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</si>
  <si>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</si>
  <si>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</si>
  <si>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</si>
  <si>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</si>
  <si>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</si>
  <si>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</si>
  <si>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</si>
  <si>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</si>
  <si>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</si>
  <si>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</si>
  <si>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</si>
  <si>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</si>
  <si>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</si>
  <si>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</si>
  <si>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</si>
  <si>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</si>
  <si>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</si>
  <si>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</si>
  <si>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</si>
  <si>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</si>
  <si>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</si>
  <si>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</si>
  <si>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</si>
  <si>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</si>
  <si>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</si>
  <si>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</si>
  <si>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</si>
  <si>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</si>
  <si>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</si>
  <si>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</si>
  <si>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</si>
  <si>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</si>
  <si>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</si>
  <si>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</si>
  <si>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</si>
  <si>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</si>
  <si>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</si>
  <si>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</si>
  <si>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</si>
  <si>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</si>
  <si>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</si>
  <si>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</si>
  <si>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</si>
  <si>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</si>
  <si>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</si>
  <si>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</si>
  <si>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</si>
  <si>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</si>
  <si>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</si>
  <si>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</si>
  <si>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</si>
  <si>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</si>
  <si>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</si>
  <si>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</si>
  <si>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</si>
  <si>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</si>
  <si>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</si>
  <si>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</si>
  <si>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</si>
  <si>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</si>
  <si>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</si>
  <si>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</si>
  <si>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</si>
  <si>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</si>
  <si>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</si>
  <si>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</si>
  <si>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</si>
  <si>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</si>
  <si>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</si>
  <si>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</si>
  <si>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</si>
  <si>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</si>
  <si>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</si>
  <si>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</si>
  <si>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</si>
  <si>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</si>
  <si>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</si>
  <si>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</si>
  <si>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</si>
  <si>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</si>
  <si>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</si>
  <si>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</si>
  <si>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</si>
  <si>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</si>
  <si>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</si>
  <si>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</si>
  <si>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</si>
  <si>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</si>
  <si>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</si>
  <si>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</si>
  <si>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</si>
  <si>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</si>
  <si>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</si>
  <si>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</si>
  <si>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</si>
  <si>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</si>
  <si>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</si>
  <si>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</si>
  <si>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</si>
  <si>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</si>
  <si>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</si>
  <si>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</si>
  <si>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</si>
  <si>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</si>
  <si>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</si>
  <si>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</si>
  <si>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</si>
  <si>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</si>
  <si>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</si>
  <si>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</si>
  <si>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</si>
  <si>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</si>
  <si>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</si>
  <si>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</si>
  <si>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</si>
  <si>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</si>
  <si>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</si>
  <si>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</si>
  <si>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</si>
  <si>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</si>
  <si>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</si>
  <si>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</si>
  <si>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</si>
  <si>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</si>
  <si>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</si>
  <si>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</si>
  <si>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</si>
  <si>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</si>
  <si>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</si>
  <si>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</si>
  <si>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</si>
  <si>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</si>
  <si>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</si>
  <si>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</si>
  <si>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</si>
  <si>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</si>
  <si>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</si>
  <si>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</si>
  <si>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</si>
  <si>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</si>
  <si>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</si>
  <si>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</si>
  <si>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</si>
  <si>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</si>
  <si>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</si>
  <si>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</si>
  <si>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</si>
  <si>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</si>
  <si>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</si>
  <si>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</si>
  <si>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</si>
  <si>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</si>
  <si>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</si>
  <si>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</si>
  <si>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</si>
  <si>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</si>
  <si>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</si>
  <si>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</si>
  <si>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</si>
  <si>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</si>
  <si>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</si>
  <si>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</si>
  <si>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</si>
  <si>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</si>
  <si>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</si>
  <si>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</si>
  <si>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</si>
  <si>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</si>
  <si>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</si>
  <si>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</si>
  <si>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</si>
  <si>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</si>
  <si>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</si>
  <si>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</si>
  <si>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</si>
  <si>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</si>
  <si>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</si>
  <si>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</si>
  <si>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</si>
  <si>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</si>
  <si>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</si>
  <si>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</si>
  <si>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</si>
  <si>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</si>
  <si>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</si>
  <si>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</si>
  <si>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</si>
  <si>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</si>
  <si>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</si>
  <si>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</si>
  <si>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</si>
  <si>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</si>
  <si>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</si>
  <si>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</si>
  <si>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</si>
  <si>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</si>
  <si>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</si>
  <si>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</si>
  <si>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</si>
  <si>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</si>
  <si>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</si>
  <si>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</si>
  <si>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</si>
  <si>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</si>
  <si>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</si>
  <si>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</si>
  <si>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</si>
  <si>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</si>
  <si>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</si>
  <si>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</si>
  <si>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</si>
  <si>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</si>
  <si>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</si>
  <si>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</si>
  <si>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</si>
  <si>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</si>
  <si>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</si>
  <si>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</si>
  <si>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</si>
  <si>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</si>
  <si>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</si>
  <si>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</si>
  <si>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</si>
  <si>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</si>
  <si>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</si>
  <si>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</si>
  <si>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</si>
  <si>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</si>
  <si>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</si>
  <si>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</si>
  <si>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</si>
  <si>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</si>
  <si>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</si>
  <si>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</si>
  <si>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</si>
  <si>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</si>
  <si>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</si>
  <si>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</si>
  <si>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</si>
  <si>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</si>
  <si>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</si>
  <si>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</si>
  <si>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</si>
  <si>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</si>
  <si>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</si>
  <si>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</si>
  <si>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</si>
  <si>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</si>
  <si>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</si>
  <si>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</si>
  <si>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</si>
  <si>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</si>
  <si>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</si>
  <si>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</si>
  <si>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</si>
  <si>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</si>
  <si>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Отчет об исполнении управляющей организацией ООО "ГУК "Привокзальная" договора оказания услуг выполнения работ за 2020 год по дому №46           ул. Интернациональная  в  г. Липецке</t>
  </si>
  <si>
    <t>31.03.2021 г.</t>
  </si>
  <si>
    <t>01.01.2020 г.</t>
  </si>
  <si>
    <t>31.12.2020 г.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</si>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</sst>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46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L123">
            <v>23579.207766240001</v>
          </cell>
        </row>
        <row r="124">
          <cell r="GL124">
            <v>25782.844029600004</v>
          </cell>
        </row>
        <row r="125">
          <cell r="GL125">
            <v>6081.3170879999998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29">
          <cell r="I29">
            <v>0</v>
          </cell>
          <cell r="AA29">
            <v>1</v>
          </cell>
          <cell r="AB2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3">
          <cell r="GW1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3">
          <cell r="MY63">
            <v>182.50146000000001</v>
          </cell>
        </row>
      </sheetData>
      <sheetData sheetId="1">
        <row r="57">
          <cell r="AQ57">
            <v>0</v>
          </cell>
        </row>
      </sheetData>
      <sheetData sheetId="2">
        <row r="63">
          <cell r="JU63">
            <v>34.602876000000002</v>
          </cell>
        </row>
      </sheetData>
      <sheetData sheetId="3">
        <row r="57">
          <cell r="LM57">
            <v>0</v>
          </cell>
        </row>
        <row r="59">
          <cell r="LM59">
            <v>0</v>
          </cell>
        </row>
      </sheetData>
      <sheetData sheetId="4">
        <row r="57">
          <cell r="X57">
            <v>0</v>
          </cell>
        </row>
      </sheetData>
      <sheetData sheetId="5">
        <row r="57">
          <cell r="BB57">
            <v>154.16505000000001</v>
          </cell>
        </row>
      </sheetData>
      <sheetData sheetId="6">
        <row r="57">
          <cell r="UY57">
            <v>17.101710000000008</v>
          </cell>
        </row>
      </sheetData>
      <sheetData sheetId="7"/>
      <sheetData sheetId="8">
        <row r="57">
          <cell r="M57">
            <v>708.61830000000009</v>
          </cell>
        </row>
      </sheetData>
      <sheetData sheetId="9">
        <row r="57">
          <cell r="M5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G4">
            <v>656.9</v>
          </cell>
          <cell r="GL4">
            <v>413.56</v>
          </cell>
        </row>
        <row r="39">
          <cell r="GL39">
            <v>0.609101</v>
          </cell>
        </row>
        <row r="43">
          <cell r="GL43">
            <v>0.104713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-57131.756293760009</v>
          </cell>
        </row>
        <row r="25">
          <cell r="D25">
            <v>20678.71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>
      <selection activeCell="A189" sqref="A189:A230"/>
    </sheetView>
  </sheetViews>
  <sheetFormatPr defaultRowHeight="15.75" x14ac:dyDescent="0.25"/>
  <cols>
    <col min="1" max="1" width="9.140625" style="18"/>
    <col min="2" max="2" width="62.42578125" style="23" customWidth="1"/>
    <col min="3" max="3" width="26.1406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16" width="9.140625" style="23" customWidth="1"/>
    <col min="17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7" t="s">
        <v>332</v>
      </c>
      <c r="B2" s="27"/>
      <c r="C2" s="27"/>
      <c r="D2" s="27"/>
      <c r="E2" s="23">
        <v>413.56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333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334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335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7">
        <f>[6]Лист1!$D$23</f>
        <v>0</v>
      </c>
      <c r="E9" s="23" t="s">
        <v>209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[6]Лист1!$D$24</f>
        <v>-57131.756293760009</v>
      </c>
      <c r="E10" s="23" t="s">
        <v>209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[6]Лист1!$D$25</f>
        <v>20678.71</v>
      </c>
      <c r="E11" s="23" t="s">
        <v>209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55443.368883839998</v>
      </c>
      <c r="E12" s="23" t="s">
        <v>210</v>
      </c>
    </row>
    <row r="13" spans="1:22" x14ac:dyDescent="0.25">
      <c r="A13" s="6" t="s">
        <v>22</v>
      </c>
      <c r="B13" s="19" t="s">
        <v>23</v>
      </c>
      <c r="C13" s="1" t="s">
        <v>15</v>
      </c>
      <c r="D13" s="17">
        <f>'[1]ГУК 2019'!$GL$124</f>
        <v>25782.844029600004</v>
      </c>
      <c r="E13" s="23" t="s">
        <v>210</v>
      </c>
    </row>
    <row r="14" spans="1:22" x14ac:dyDescent="0.25">
      <c r="A14" s="6" t="s">
        <v>24</v>
      </c>
      <c r="B14" s="19" t="s">
        <v>25</v>
      </c>
      <c r="C14" s="1" t="s">
        <v>15</v>
      </c>
      <c r="D14" s="17">
        <f>'[1]ГУК 2019'!$GL$123</f>
        <v>23579.207766240001</v>
      </c>
      <c r="E14" s="23" t="s">
        <v>210</v>
      </c>
    </row>
    <row r="15" spans="1:22" x14ac:dyDescent="0.25">
      <c r="A15" s="6" t="s">
        <v>26</v>
      </c>
      <c r="B15" s="19" t="s">
        <v>27</v>
      </c>
      <c r="C15" s="1" t="s">
        <v>15</v>
      </c>
      <c r="D15" s="17">
        <f>'[1]ГУК 2019'!$GL$125</f>
        <v>6081.3170879999998</v>
      </c>
      <c r="E15" s="23" t="s">
        <v>210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38049.818883840002</v>
      </c>
      <c r="E16" s="23">
        <v>53790.89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D12-D25+D236+D252</f>
        <v>38049.818883840002</v>
      </c>
      <c r="E17" s="23" t="s">
        <v>209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3" t="s">
        <v>209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3" t="s">
        <v>209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D16+D10+D236+D252</f>
        <v>-16089.617409920007</v>
      </c>
      <c r="E22" s="23" t="s">
        <v>209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f>'[2]2018 непоср.'!$I$29</f>
        <v>0</v>
      </c>
      <c r="E23" s="23" t="s">
        <v>209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D22-D231</f>
        <v>-54275.761505500006</v>
      </c>
      <c r="E24" s="23" t="s">
        <v>209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20385.87</v>
      </c>
      <c r="E25" s="23" t="s">
        <v>209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4564.9424835</v>
      </c>
      <c r="E28" s="15">
        <v>4564.9424835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209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11.0381625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294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294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0.7109004739336493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4023.3391380000003</v>
      </c>
      <c r="E60" s="15">
        <v>4023.3391380000003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209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9.7285500000000003</v>
      </c>
    </row>
    <row r="65" spans="1:22" s="5" customFormat="1" ht="30" customHeight="1" x14ac:dyDescent="0.25">
      <c r="A65" s="22" t="s">
        <v>212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213</v>
      </c>
      <c r="B66" s="1" t="s">
        <v>53</v>
      </c>
      <c r="C66" s="1" t="s">
        <v>15</v>
      </c>
      <c r="D66" s="7">
        <f>E66</f>
        <v>6277.8407999999999</v>
      </c>
      <c r="E66" s="23">
        <v>6277.8407999999999</v>
      </c>
    </row>
    <row r="67" spans="1:22" ht="31.5" x14ac:dyDescent="0.25">
      <c r="A67" s="6" t="s">
        <v>214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215</v>
      </c>
      <c r="B68" s="1" t="s">
        <v>58</v>
      </c>
      <c r="C68" s="1" t="s">
        <v>7</v>
      </c>
      <c r="D68" s="1" t="s">
        <v>109</v>
      </c>
      <c r="E68" s="23" t="s">
        <v>209</v>
      </c>
    </row>
    <row r="69" spans="1:22" x14ac:dyDescent="0.25">
      <c r="A69" s="6" t="s">
        <v>216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217</v>
      </c>
      <c r="B70" s="1" t="s">
        <v>63</v>
      </c>
      <c r="C70" s="1" t="s">
        <v>15</v>
      </c>
      <c r="D70" s="8">
        <f>E66/E2</f>
        <v>15.18</v>
      </c>
    </row>
    <row r="71" spans="1:22" s="5" customFormat="1" ht="31.5" x14ac:dyDescent="0.25">
      <c r="A71" s="22" t="s">
        <v>218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219</v>
      </c>
      <c r="B72" s="1" t="s">
        <v>53</v>
      </c>
      <c r="C72" s="1" t="s">
        <v>15</v>
      </c>
      <c r="D72" s="7">
        <f>E73</f>
        <v>2502</v>
      </c>
    </row>
    <row r="73" spans="1:22" ht="31.5" x14ac:dyDescent="0.25">
      <c r="A73" s="6" t="s">
        <v>220</v>
      </c>
      <c r="B73" s="1" t="s">
        <v>55</v>
      </c>
      <c r="C73" s="1" t="s">
        <v>7</v>
      </c>
      <c r="D73" s="1" t="s">
        <v>118</v>
      </c>
      <c r="E73" s="16">
        <v>2502</v>
      </c>
    </row>
    <row r="74" spans="1:22" x14ac:dyDescent="0.25">
      <c r="A74" s="6" t="s">
        <v>221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222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223</v>
      </c>
      <c r="B76" s="1" t="s">
        <v>63</v>
      </c>
      <c r="C76" s="1" t="s">
        <v>15</v>
      </c>
      <c r="D76" s="8">
        <f>D72/E2</f>
        <v>6.0499081149047296</v>
      </c>
    </row>
    <row r="77" spans="1:22" s="5" customFormat="1" ht="31.5" x14ac:dyDescent="0.25">
      <c r="A77" s="22" t="s">
        <v>224</v>
      </c>
      <c r="B77" s="3" t="s">
        <v>50</v>
      </c>
      <c r="C77" s="3" t="s">
        <v>7</v>
      </c>
      <c r="D77" s="3" t="s">
        <v>120</v>
      </c>
      <c r="E77" s="15">
        <v>3386.88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225</v>
      </c>
      <c r="B78" s="1" t="s">
        <v>53</v>
      </c>
      <c r="C78" s="1" t="s">
        <v>15</v>
      </c>
      <c r="D78" s="1">
        <f>E77</f>
        <v>3386.88</v>
      </c>
    </row>
    <row r="79" spans="1:22" ht="31.5" x14ac:dyDescent="0.25">
      <c r="A79" s="6" t="s">
        <v>226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227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228</v>
      </c>
      <c r="B81" s="1" t="s">
        <v>3</v>
      </c>
      <c r="C81" s="1" t="s">
        <v>7</v>
      </c>
      <c r="D81" s="1" t="s">
        <v>211</v>
      </c>
    </row>
    <row r="82" spans="1:22" x14ac:dyDescent="0.25">
      <c r="A82" s="6" t="s">
        <v>229</v>
      </c>
      <c r="B82" s="1" t="s">
        <v>63</v>
      </c>
      <c r="C82" s="1" t="s">
        <v>15</v>
      </c>
      <c r="D82" s="8">
        <f>E77/F77</f>
        <v>423.36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123</v>
      </c>
      <c r="E83" s="23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230</v>
      </c>
      <c r="B85" s="1" t="s">
        <v>55</v>
      </c>
      <c r="C85" s="1" t="s">
        <v>7</v>
      </c>
      <c r="D85" s="1" t="s">
        <v>125</v>
      </c>
      <c r="E85" s="23">
        <v>0</v>
      </c>
      <c r="F85" s="24"/>
    </row>
    <row r="86" spans="1:22" x14ac:dyDescent="0.25">
      <c r="A86" s="6" t="s">
        <v>231</v>
      </c>
      <c r="B86" s="1" t="s">
        <v>58</v>
      </c>
      <c r="C86" s="1" t="s">
        <v>7</v>
      </c>
      <c r="D86" s="1" t="s">
        <v>112</v>
      </c>
      <c r="F86" s="24"/>
    </row>
    <row r="87" spans="1:22" x14ac:dyDescent="0.25">
      <c r="A87" s="6" t="s">
        <v>232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233</v>
      </c>
      <c r="B88" s="1" t="s">
        <v>63</v>
      </c>
      <c r="C88" s="1" t="s">
        <v>15</v>
      </c>
      <c r="D88" s="8">
        <v>0</v>
      </c>
      <c r="F88" s="1" t="s">
        <v>124</v>
      </c>
    </row>
    <row r="89" spans="1:22" ht="31.5" x14ac:dyDescent="0.25">
      <c r="A89" s="6" t="s">
        <v>234</v>
      </c>
      <c r="B89" s="1" t="s">
        <v>55</v>
      </c>
      <c r="C89" s="1" t="s">
        <v>7</v>
      </c>
      <c r="D89" s="1" t="s">
        <v>127</v>
      </c>
      <c r="E89" s="15">
        <f>'[3]Выполненные работы 2018 г.'!$GW$113</f>
        <v>0</v>
      </c>
      <c r="F89" s="1">
        <f>F84</f>
        <v>0</v>
      </c>
    </row>
    <row r="90" spans="1:22" x14ac:dyDescent="0.25">
      <c r="A90" s="6" t="s">
        <v>235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236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237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129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238</v>
      </c>
      <c r="B94" s="1" t="s">
        <v>53</v>
      </c>
      <c r="C94" s="1" t="s">
        <v>15</v>
      </c>
      <c r="D94" s="7">
        <f>E95+E99+E103+E107+E111+E115+E119+E123+E127+E131+E135+E139+E147+E143</f>
        <v>9383.5126600000003</v>
      </c>
    </row>
    <row r="95" spans="1:22" ht="31.5" x14ac:dyDescent="0.25">
      <c r="A95" s="6" t="s">
        <v>239</v>
      </c>
      <c r="B95" s="1" t="s">
        <v>55</v>
      </c>
      <c r="C95" s="1" t="s">
        <v>7</v>
      </c>
      <c r="D95" s="1" t="s">
        <v>130</v>
      </c>
      <c r="E95" s="16">
        <f>'[4]Уборка ступеней и площадок '!$LM$59</f>
        <v>0</v>
      </c>
    </row>
    <row r="96" spans="1:22" x14ac:dyDescent="0.25">
      <c r="A96" s="6" t="s">
        <v>240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241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242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243</v>
      </c>
      <c r="B99" s="1" t="s">
        <v>55</v>
      </c>
      <c r="C99" s="1" t="s">
        <v>7</v>
      </c>
      <c r="D99" s="1" t="s">
        <v>131</v>
      </c>
      <c r="E99" s="15">
        <v>493.17</v>
      </c>
    </row>
    <row r="100" spans="1:5" x14ac:dyDescent="0.25">
      <c r="A100" s="6" t="s">
        <v>244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245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246</v>
      </c>
      <c r="B102" s="1" t="s">
        <v>63</v>
      </c>
      <c r="C102" s="1" t="s">
        <v>15</v>
      </c>
      <c r="D102" s="8">
        <f>E99/E2</f>
        <v>1.1924992745913532</v>
      </c>
    </row>
    <row r="103" spans="1:5" ht="31.5" x14ac:dyDescent="0.25">
      <c r="A103" s="6" t="s">
        <v>247</v>
      </c>
      <c r="B103" s="1" t="s">
        <v>55</v>
      </c>
      <c r="C103" s="1" t="s">
        <v>7</v>
      </c>
      <c r="D103" s="1" t="s">
        <v>133</v>
      </c>
      <c r="E103" s="15">
        <v>271.95</v>
      </c>
    </row>
    <row r="104" spans="1:5" x14ac:dyDescent="0.25">
      <c r="A104" s="6" t="s">
        <v>248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249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250</v>
      </c>
      <c r="B106" s="1" t="s">
        <v>63</v>
      </c>
      <c r="C106" s="1" t="s">
        <v>15</v>
      </c>
      <c r="D106" s="8">
        <f>E103/E2</f>
        <v>0.65758293838862558</v>
      </c>
    </row>
    <row r="107" spans="1:5" ht="31.5" x14ac:dyDescent="0.25">
      <c r="A107" s="6" t="s">
        <v>251</v>
      </c>
      <c r="B107" s="1" t="s">
        <v>55</v>
      </c>
      <c r="C107" s="1" t="s">
        <v>7</v>
      </c>
      <c r="D107" s="1" t="s">
        <v>135</v>
      </c>
      <c r="E107" s="16">
        <v>4496.68</v>
      </c>
    </row>
    <row r="108" spans="1:5" x14ac:dyDescent="0.25">
      <c r="A108" s="6" t="s">
        <v>252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253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254</v>
      </c>
      <c r="B110" s="1" t="s">
        <v>63</v>
      </c>
      <c r="C110" s="1" t="s">
        <v>15</v>
      </c>
      <c r="D110" s="8">
        <f>E107/E2</f>
        <v>10.873101847374022</v>
      </c>
    </row>
    <row r="111" spans="1:5" ht="47.25" x14ac:dyDescent="0.25">
      <c r="A111" s="6" t="s">
        <v>255</v>
      </c>
      <c r="B111" s="1" t="s">
        <v>55</v>
      </c>
      <c r="C111" s="1" t="s">
        <v>7</v>
      </c>
      <c r="D111" s="1" t="s">
        <v>136</v>
      </c>
      <c r="E111" s="16">
        <v>2557.0500000000002</v>
      </c>
    </row>
    <row r="112" spans="1:5" x14ac:dyDescent="0.25">
      <c r="A112" s="6" t="s">
        <v>256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257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258</v>
      </c>
      <c r="B114" s="1" t="s">
        <v>63</v>
      </c>
      <c r="C114" s="1" t="s">
        <v>15</v>
      </c>
      <c r="D114" s="8">
        <f>E111/E2</f>
        <v>6.1830206016055715</v>
      </c>
    </row>
    <row r="115" spans="1:5" ht="31.5" x14ac:dyDescent="0.25">
      <c r="A115" s="6" t="s">
        <v>259</v>
      </c>
      <c r="B115" s="1" t="s">
        <v>55</v>
      </c>
      <c r="C115" s="1" t="s">
        <v>7</v>
      </c>
      <c r="D115" s="1" t="s">
        <v>138</v>
      </c>
      <c r="E115" s="23">
        <v>704.29</v>
      </c>
    </row>
    <row r="116" spans="1:5" x14ac:dyDescent="0.25">
      <c r="A116" s="6" t="s">
        <v>260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261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262</v>
      </c>
      <c r="B118" s="1" t="s">
        <v>63</v>
      </c>
      <c r="C118" s="1" t="s">
        <v>15</v>
      </c>
      <c r="D118" s="8">
        <f>E115/E2</f>
        <v>1.7029935196827546</v>
      </c>
    </row>
    <row r="119" spans="1:5" ht="31.5" x14ac:dyDescent="0.25">
      <c r="A119" s="6" t="s">
        <v>263</v>
      </c>
      <c r="B119" s="1" t="s">
        <v>55</v>
      </c>
      <c r="C119" s="1" t="s">
        <v>7</v>
      </c>
      <c r="D119" s="1" t="s">
        <v>139</v>
      </c>
      <c r="E119" s="15">
        <v>357.52</v>
      </c>
    </row>
    <row r="120" spans="1:5" x14ac:dyDescent="0.25">
      <c r="A120" s="6" t="s">
        <v>264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265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266</v>
      </c>
      <c r="B122" s="1" t="s">
        <v>63</v>
      </c>
      <c r="C122" s="1" t="s">
        <v>15</v>
      </c>
      <c r="D122" s="8">
        <f>E119/E2</f>
        <v>0.86449366476448397</v>
      </c>
    </row>
    <row r="123" spans="1:5" ht="31.5" x14ac:dyDescent="0.25">
      <c r="A123" s="6" t="s">
        <v>267</v>
      </c>
      <c r="B123" s="1" t="s">
        <v>55</v>
      </c>
      <c r="C123" s="1" t="s">
        <v>7</v>
      </c>
      <c r="D123" s="1" t="s">
        <v>140</v>
      </c>
      <c r="E123" s="15">
        <v>186.52</v>
      </c>
    </row>
    <row r="124" spans="1:5" x14ac:dyDescent="0.25">
      <c r="A124" s="6" t="s">
        <v>268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269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270</v>
      </c>
      <c r="B126" s="1" t="s">
        <v>63</v>
      </c>
      <c r="C126" s="1" t="s">
        <v>15</v>
      </c>
      <c r="D126" s="8">
        <f>E123/E2</f>
        <v>0.4510107360479737</v>
      </c>
    </row>
    <row r="127" spans="1:5" ht="31.5" x14ac:dyDescent="0.25">
      <c r="A127" s="6" t="s">
        <v>271</v>
      </c>
      <c r="B127" s="1" t="s">
        <v>55</v>
      </c>
      <c r="C127" s="1" t="s">
        <v>7</v>
      </c>
      <c r="D127" s="1" t="s">
        <v>141</v>
      </c>
      <c r="E127" s="15">
        <v>141.19</v>
      </c>
    </row>
    <row r="128" spans="1:5" x14ac:dyDescent="0.25">
      <c r="A128" s="6" t="s">
        <v>272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274</v>
      </c>
      <c r="B130" s="1" t="s">
        <v>63</v>
      </c>
      <c r="C130" s="1" t="s">
        <v>15</v>
      </c>
      <c r="D130" s="8">
        <f>E127/E2</f>
        <v>0.34140148950575488</v>
      </c>
    </row>
    <row r="131" spans="1:6" ht="31.5" x14ac:dyDescent="0.25">
      <c r="A131" s="6" t="s">
        <v>275</v>
      </c>
      <c r="B131" s="1" t="s">
        <v>55</v>
      </c>
      <c r="C131" s="1" t="s">
        <v>7</v>
      </c>
      <c r="D131" s="8" t="s">
        <v>142</v>
      </c>
      <c r="E131" s="23">
        <v>0</v>
      </c>
    </row>
    <row r="132" spans="1:6" x14ac:dyDescent="0.25">
      <c r="A132" s="6" t="s">
        <v>276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279</v>
      </c>
      <c r="B135" s="1" t="s">
        <v>55</v>
      </c>
      <c r="C135" s="1" t="s">
        <v>7</v>
      </c>
      <c r="D135" s="8" t="s">
        <v>143</v>
      </c>
      <c r="E135" s="23">
        <v>0</v>
      </c>
    </row>
    <row r="136" spans="1:6" x14ac:dyDescent="0.25">
      <c r="A136" s="6" t="s">
        <v>280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281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282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283</v>
      </c>
      <c r="B139" s="1" t="s">
        <v>55</v>
      </c>
      <c r="C139" s="1" t="s">
        <v>7</v>
      </c>
      <c r="D139" s="8" t="s">
        <v>144</v>
      </c>
      <c r="E139" s="23">
        <v>0</v>
      </c>
    </row>
    <row r="140" spans="1:6" x14ac:dyDescent="0.25">
      <c r="A140" s="6" t="s">
        <v>284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285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286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287</v>
      </c>
      <c r="B143" s="1" t="s">
        <v>55</v>
      </c>
      <c r="C143" s="1" t="s">
        <v>7</v>
      </c>
      <c r="D143" s="8" t="s">
        <v>208</v>
      </c>
      <c r="E143" s="15">
        <v>175.14266000000001</v>
      </c>
      <c r="F143" s="10"/>
    </row>
    <row r="144" spans="1:6" x14ac:dyDescent="0.25">
      <c r="A144" s="6" t="s">
        <v>288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289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290</v>
      </c>
      <c r="B146" s="1" t="s">
        <v>63</v>
      </c>
      <c r="C146" s="1" t="s">
        <v>15</v>
      </c>
      <c r="D146" s="8">
        <f>E143/E2</f>
        <v>0.42349999999999999</v>
      </c>
      <c r="F146" s="10" t="s">
        <v>145</v>
      </c>
    </row>
    <row r="147" spans="1:7" ht="31.5" x14ac:dyDescent="0.25">
      <c r="A147" s="6" t="s">
        <v>291</v>
      </c>
      <c r="B147" s="1" t="s">
        <v>55</v>
      </c>
      <c r="C147" s="1" t="s">
        <v>7</v>
      </c>
      <c r="D147" s="1" t="s">
        <v>146</v>
      </c>
      <c r="E147" s="23">
        <v>0</v>
      </c>
      <c r="F147" s="11"/>
      <c r="G147" s="12"/>
    </row>
    <row r="148" spans="1:7" x14ac:dyDescent="0.25">
      <c r="A148" s="6" t="s">
        <v>292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295</v>
      </c>
      <c r="B152" s="1" t="s">
        <v>53</v>
      </c>
      <c r="C152" s="1" t="s">
        <v>15</v>
      </c>
      <c r="D152" s="7">
        <f>E153+E157+E161+E165+E169+E173+E177+E181+E185</f>
        <v>6378.7890140799991</v>
      </c>
    </row>
    <row r="153" spans="1:7" ht="31.5" x14ac:dyDescent="0.25">
      <c r="A153" s="6" t="s">
        <v>296</v>
      </c>
      <c r="B153" s="1" t="s">
        <v>55</v>
      </c>
      <c r="C153" s="1" t="s">
        <v>7</v>
      </c>
      <c r="D153" s="1" t="s">
        <v>148</v>
      </c>
      <c r="E153" s="23">
        <f>('[5]гук(2016)'!$GL$39+'[5]гук(2016)'!$GL$43)*12*'[5]гук(2016)'!$GL$4</f>
        <v>3542.4590140799992</v>
      </c>
      <c r="F153" s="23">
        <v>1</v>
      </c>
    </row>
    <row r="154" spans="1:7" x14ac:dyDescent="0.25">
      <c r="A154" s="6" t="s">
        <v>297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298</v>
      </c>
      <c r="B155" s="1" t="s">
        <v>3</v>
      </c>
      <c r="C155" s="1" t="s">
        <v>7</v>
      </c>
      <c r="D155" s="1" t="s">
        <v>211</v>
      </c>
    </row>
    <row r="156" spans="1:7" x14ac:dyDescent="0.25">
      <c r="A156" s="6" t="s">
        <v>299</v>
      </c>
      <c r="B156" s="1" t="s">
        <v>63</v>
      </c>
      <c r="C156" s="1" t="s">
        <v>15</v>
      </c>
      <c r="D156" s="8">
        <f>E153/F153</f>
        <v>3542.4590140799992</v>
      </c>
    </row>
    <row r="157" spans="1:7" ht="31.5" x14ac:dyDescent="0.25">
      <c r="A157" s="6" t="s">
        <v>300</v>
      </c>
      <c r="B157" s="1" t="s">
        <v>55</v>
      </c>
      <c r="C157" s="1" t="s">
        <v>7</v>
      </c>
      <c r="D157" s="1" t="s">
        <v>150</v>
      </c>
      <c r="E157" s="23">
        <v>0</v>
      </c>
    </row>
    <row r="158" spans="1:7" x14ac:dyDescent="0.25">
      <c r="A158" s="6" t="s">
        <v>301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302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303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304</v>
      </c>
      <c r="B161" s="1" t="s">
        <v>55</v>
      </c>
      <c r="C161" s="1" t="s">
        <v>7</v>
      </c>
      <c r="D161" s="1" t="s">
        <v>151</v>
      </c>
      <c r="E161" s="23">
        <v>0</v>
      </c>
    </row>
    <row r="162" spans="1:5" x14ac:dyDescent="0.25">
      <c r="A162" s="6" t="s">
        <v>305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306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307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308</v>
      </c>
      <c r="B165" s="1" t="s">
        <v>55</v>
      </c>
      <c r="C165" s="1" t="s">
        <v>7</v>
      </c>
      <c r="D165" s="1" t="s">
        <v>152</v>
      </c>
      <c r="E165" s="23">
        <v>0</v>
      </c>
    </row>
    <row r="166" spans="1:5" x14ac:dyDescent="0.25">
      <c r="A166" s="6" t="s">
        <v>309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310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311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312</v>
      </c>
      <c r="B169" s="1" t="s">
        <v>55</v>
      </c>
      <c r="C169" s="1" t="s">
        <v>7</v>
      </c>
      <c r="D169" s="1" t="s">
        <v>153</v>
      </c>
      <c r="E169" s="23">
        <v>882.06</v>
      </c>
    </row>
    <row r="170" spans="1:5" x14ac:dyDescent="0.25">
      <c r="A170" s="6" t="s">
        <v>313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314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315</v>
      </c>
      <c r="B172" s="1" t="s">
        <v>63</v>
      </c>
      <c r="C172" s="1" t="s">
        <v>15</v>
      </c>
      <c r="D172" s="8">
        <f>E169/E2</f>
        <v>2.1328465035303221</v>
      </c>
    </row>
    <row r="173" spans="1:5" ht="31.5" x14ac:dyDescent="0.25">
      <c r="A173" s="6" t="s">
        <v>316</v>
      </c>
      <c r="B173" s="1" t="s">
        <v>55</v>
      </c>
      <c r="C173" s="1" t="s">
        <v>7</v>
      </c>
      <c r="D173" s="1" t="s">
        <v>154</v>
      </c>
      <c r="E173" s="23">
        <v>0</v>
      </c>
    </row>
    <row r="174" spans="1:5" x14ac:dyDescent="0.25">
      <c r="A174" s="6" t="s">
        <v>317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318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319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320</v>
      </c>
      <c r="B177" s="1" t="s">
        <v>55</v>
      </c>
      <c r="C177" s="1" t="s">
        <v>7</v>
      </c>
      <c r="D177" s="1" t="s">
        <v>155</v>
      </c>
      <c r="E177" s="23">
        <v>0</v>
      </c>
      <c r="F177" s="23" t="s">
        <v>156</v>
      </c>
    </row>
    <row r="178" spans="1:6" x14ac:dyDescent="0.25">
      <c r="A178" s="6" t="s">
        <v>321</v>
      </c>
      <c r="B178" s="1" t="s">
        <v>58</v>
      </c>
      <c r="C178" s="1" t="s">
        <v>7</v>
      </c>
      <c r="D178" s="1" t="s">
        <v>112</v>
      </c>
      <c r="F178" s="23" t="s">
        <v>61</v>
      </c>
    </row>
    <row r="179" spans="1:6" x14ac:dyDescent="0.25">
      <c r="A179" s="6" t="s">
        <v>322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323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324</v>
      </c>
      <c r="B181" s="1" t="s">
        <v>55</v>
      </c>
      <c r="C181" s="1" t="s">
        <v>7</v>
      </c>
      <c r="D181" s="1" t="s">
        <v>157</v>
      </c>
      <c r="E181" s="23">
        <v>1954.27</v>
      </c>
    </row>
    <row r="182" spans="1:6" x14ac:dyDescent="0.25">
      <c r="A182" s="6" t="s">
        <v>325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326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327</v>
      </c>
      <c r="B184" s="1" t="s">
        <v>63</v>
      </c>
      <c r="C184" s="1" t="s">
        <v>15</v>
      </c>
      <c r="D184" s="8">
        <f>E181/E2</f>
        <v>4.7254811877357579</v>
      </c>
    </row>
    <row r="185" spans="1:6" ht="31.5" x14ac:dyDescent="0.25">
      <c r="A185" s="6" t="s">
        <v>328</v>
      </c>
      <c r="B185" s="1" t="s">
        <v>55</v>
      </c>
      <c r="C185" s="1" t="s">
        <v>7</v>
      </c>
      <c r="D185" s="8" t="s">
        <v>158</v>
      </c>
      <c r="E185" s="23">
        <v>0</v>
      </c>
    </row>
    <row r="186" spans="1:6" x14ac:dyDescent="0.25">
      <c r="A186" s="6" t="s">
        <v>329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330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331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2" t="s">
        <v>336</v>
      </c>
      <c r="B189" s="3" t="s">
        <v>50</v>
      </c>
      <c r="C189" s="3" t="s">
        <v>7</v>
      </c>
      <c r="D189" s="3" t="s">
        <v>159</v>
      </c>
    </row>
    <row r="190" spans="1:6" ht="18.75" x14ac:dyDescent="0.25">
      <c r="A190" s="6" t="s">
        <v>337</v>
      </c>
      <c r="B190" s="1" t="s">
        <v>53</v>
      </c>
      <c r="C190" s="1" t="s">
        <v>15</v>
      </c>
      <c r="D190" s="1">
        <f>E191+E195+E199+E203+E207+E211+E215+E219+E223+E227</f>
        <v>1374.84</v>
      </c>
      <c r="F190" s="13"/>
    </row>
    <row r="191" spans="1:6" ht="31.5" x14ac:dyDescent="0.25">
      <c r="A191" s="6" t="s">
        <v>338</v>
      </c>
      <c r="B191" s="1" t="s">
        <v>55</v>
      </c>
      <c r="C191" s="1" t="s">
        <v>7</v>
      </c>
      <c r="D191" s="1" t="s">
        <v>160</v>
      </c>
      <c r="E191" s="23">
        <v>0</v>
      </c>
    </row>
    <row r="192" spans="1:6" x14ac:dyDescent="0.25">
      <c r="A192" s="6" t="s">
        <v>339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340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341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342</v>
      </c>
      <c r="B195" s="1" t="s">
        <v>55</v>
      </c>
      <c r="C195" s="1" t="s">
        <v>7</v>
      </c>
      <c r="D195" s="1" t="s">
        <v>161</v>
      </c>
      <c r="E195" s="23">
        <v>0</v>
      </c>
    </row>
    <row r="196" spans="1:5" x14ac:dyDescent="0.25">
      <c r="A196" s="6" t="s">
        <v>343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344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345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346</v>
      </c>
      <c r="B199" s="1" t="s">
        <v>55</v>
      </c>
      <c r="C199" s="1" t="s">
        <v>7</v>
      </c>
      <c r="D199" s="1" t="s">
        <v>162</v>
      </c>
      <c r="E199" s="23">
        <v>0</v>
      </c>
    </row>
    <row r="200" spans="1:5" x14ac:dyDescent="0.25">
      <c r="A200" s="6" t="s">
        <v>347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348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349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350</v>
      </c>
      <c r="B203" s="1" t="s">
        <v>55</v>
      </c>
      <c r="C203" s="1" t="s">
        <v>7</v>
      </c>
      <c r="D203" s="1" t="s">
        <v>163</v>
      </c>
      <c r="E203" s="23">
        <v>0</v>
      </c>
    </row>
    <row r="204" spans="1:5" x14ac:dyDescent="0.25">
      <c r="A204" s="6" t="s">
        <v>351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352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353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354</v>
      </c>
      <c r="B207" s="1" t="s">
        <v>55</v>
      </c>
      <c r="C207" s="1" t="s">
        <v>7</v>
      </c>
      <c r="D207" s="1" t="s">
        <v>164</v>
      </c>
      <c r="E207" s="23">
        <v>1037.3599999999999</v>
      </c>
    </row>
    <row r="208" spans="1:5" x14ac:dyDescent="0.25">
      <c r="A208" s="6" t="s">
        <v>355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356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357</v>
      </c>
      <c r="B210" s="1" t="s">
        <v>63</v>
      </c>
      <c r="C210" s="1" t="s">
        <v>15</v>
      </c>
      <c r="D210" s="8">
        <f>E207/E2</f>
        <v>2.5083663797272462</v>
      </c>
    </row>
    <row r="211" spans="1:5" ht="31.5" x14ac:dyDescent="0.25">
      <c r="A211" s="6" t="s">
        <v>358</v>
      </c>
      <c r="B211" s="1" t="s">
        <v>55</v>
      </c>
      <c r="C211" s="1" t="s">
        <v>7</v>
      </c>
      <c r="D211" s="1" t="s">
        <v>165</v>
      </c>
      <c r="E211" s="23">
        <v>0</v>
      </c>
    </row>
    <row r="212" spans="1:5" x14ac:dyDescent="0.25">
      <c r="A212" s="6" t="s">
        <v>359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360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361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362</v>
      </c>
      <c r="B215" s="1" t="s">
        <v>55</v>
      </c>
      <c r="C215" s="1" t="s">
        <v>7</v>
      </c>
      <c r="D215" s="1" t="s">
        <v>166</v>
      </c>
      <c r="E215" s="23">
        <v>337.48</v>
      </c>
    </row>
    <row r="216" spans="1:5" x14ac:dyDescent="0.25">
      <c r="A216" s="6" t="s">
        <v>363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364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365</v>
      </c>
      <c r="B218" s="1" t="s">
        <v>63</v>
      </c>
      <c r="C218" s="1" t="s">
        <v>15</v>
      </c>
      <c r="D218" s="8">
        <f>E215/E2</f>
        <v>0.81603636715349648</v>
      </c>
    </row>
    <row r="219" spans="1:5" ht="31.5" x14ac:dyDescent="0.25">
      <c r="A219" s="6" t="s">
        <v>366</v>
      </c>
      <c r="B219" s="1" t="s">
        <v>55</v>
      </c>
      <c r="C219" s="1" t="s">
        <v>7</v>
      </c>
      <c r="D219" s="1" t="s">
        <v>167</v>
      </c>
      <c r="E219" s="23">
        <v>0</v>
      </c>
    </row>
    <row r="220" spans="1:5" x14ac:dyDescent="0.25">
      <c r="A220" s="6" t="s">
        <v>367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368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369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370</v>
      </c>
      <c r="B223" s="1" t="s">
        <v>55</v>
      </c>
      <c r="C223" s="1" t="s">
        <v>7</v>
      </c>
      <c r="D223" s="1" t="s">
        <v>168</v>
      </c>
      <c r="E223" s="23">
        <v>0</v>
      </c>
    </row>
    <row r="224" spans="1:5" x14ac:dyDescent="0.25">
      <c r="A224" s="6" t="s">
        <v>371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372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373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374</v>
      </c>
      <c r="B227" s="1" t="s">
        <v>55</v>
      </c>
      <c r="C227" s="1" t="s">
        <v>7</v>
      </c>
      <c r="D227" s="1" t="s">
        <v>169</v>
      </c>
      <c r="E227" s="23">
        <v>0</v>
      </c>
      <c r="F227" s="23" t="s">
        <v>170</v>
      </c>
    </row>
    <row r="228" spans="1:6" x14ac:dyDescent="0.25">
      <c r="A228" s="6" t="s">
        <v>375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376</v>
      </c>
      <c r="B229" s="1" t="s">
        <v>3</v>
      </c>
      <c r="C229" s="1" t="s">
        <v>7</v>
      </c>
      <c r="D229" s="1" t="s">
        <v>171</v>
      </c>
    </row>
    <row r="230" spans="1:6" x14ac:dyDescent="0.25">
      <c r="A230" s="6" t="s">
        <v>377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172</v>
      </c>
      <c r="C231" s="1" t="s">
        <v>15</v>
      </c>
      <c r="D231" s="14">
        <f>SUM(D28,D34,D60,D66,D72,D78,D84,D94,D152,D190)</f>
        <v>38186.144095579999</v>
      </c>
    </row>
    <row r="232" spans="1:6" x14ac:dyDescent="0.25">
      <c r="A232" s="25" t="s">
        <v>173</v>
      </c>
      <c r="B232" s="25"/>
      <c r="C232" s="25"/>
      <c r="D232" s="25"/>
    </row>
    <row r="233" spans="1:6" x14ac:dyDescent="0.25">
      <c r="A233" s="6" t="s">
        <v>174</v>
      </c>
      <c r="B233" s="1" t="s">
        <v>175</v>
      </c>
      <c r="C233" s="1" t="s">
        <v>176</v>
      </c>
      <c r="D233" s="1">
        <f>'[2]2018 непоср.'!$AA$29</f>
        <v>1</v>
      </c>
      <c r="E233" s="23" t="s">
        <v>209</v>
      </c>
    </row>
    <row r="234" spans="1:6" x14ac:dyDescent="0.25">
      <c r="A234" s="6" t="s">
        <v>177</v>
      </c>
      <c r="B234" s="1" t="s">
        <v>178</v>
      </c>
      <c r="C234" s="1" t="s">
        <v>176</v>
      </c>
      <c r="D234" s="1">
        <f>'[2]2018 непоср.'!$AB$29</f>
        <v>1</v>
      </c>
      <c r="E234" s="23" t="s">
        <v>209</v>
      </c>
    </row>
    <row r="235" spans="1:6" x14ac:dyDescent="0.25">
      <c r="A235" s="6" t="s">
        <v>179</v>
      </c>
      <c r="B235" s="1" t="s">
        <v>180</v>
      </c>
      <c r="C235" s="1" t="s">
        <v>176</v>
      </c>
      <c r="D235" s="1">
        <v>0</v>
      </c>
      <c r="E235" s="23" t="s">
        <v>209</v>
      </c>
    </row>
    <row r="236" spans="1:6" x14ac:dyDescent="0.25">
      <c r="A236" s="6" t="s">
        <v>181</v>
      </c>
      <c r="B236" s="1" t="s">
        <v>182</v>
      </c>
      <c r="C236" s="1" t="s">
        <v>15</v>
      </c>
      <c r="D236" s="1">
        <v>-5607.68</v>
      </c>
      <c r="E236" s="23" t="s">
        <v>209</v>
      </c>
    </row>
    <row r="237" spans="1:6" x14ac:dyDescent="0.25">
      <c r="A237" s="25" t="s">
        <v>183</v>
      </c>
      <c r="B237" s="25"/>
      <c r="C237" s="25"/>
      <c r="D237" s="25"/>
    </row>
    <row r="238" spans="1:6" ht="31.5" x14ac:dyDescent="0.25">
      <c r="A238" s="6" t="s">
        <v>184</v>
      </c>
      <c r="B238" s="1" t="s">
        <v>14</v>
      </c>
      <c r="C238" s="1" t="s">
        <v>15</v>
      </c>
      <c r="D238" s="1">
        <v>0</v>
      </c>
      <c r="E238" s="23" t="s">
        <v>185</v>
      </c>
    </row>
    <row r="239" spans="1:6" ht="31.5" x14ac:dyDescent="0.25">
      <c r="A239" s="6" t="s">
        <v>186</v>
      </c>
      <c r="B239" s="1" t="s">
        <v>17</v>
      </c>
      <c r="C239" s="1" t="s">
        <v>15</v>
      </c>
      <c r="D239" s="1">
        <v>0</v>
      </c>
      <c r="E239" s="23" t="s">
        <v>185</v>
      </c>
    </row>
    <row r="240" spans="1:6" ht="31.5" x14ac:dyDescent="0.25">
      <c r="A240" s="6" t="s">
        <v>187</v>
      </c>
      <c r="B240" s="1" t="s">
        <v>19</v>
      </c>
      <c r="C240" s="1" t="s">
        <v>15</v>
      </c>
      <c r="D240" s="1">
        <v>0</v>
      </c>
      <c r="E240" s="23" t="s">
        <v>185</v>
      </c>
    </row>
    <row r="241" spans="1:5" ht="31.5" x14ac:dyDescent="0.25">
      <c r="A241" s="6" t="s">
        <v>188</v>
      </c>
      <c r="B241" s="1" t="s">
        <v>43</v>
      </c>
      <c r="C241" s="1" t="s">
        <v>15</v>
      </c>
      <c r="D241" s="1">
        <v>0</v>
      </c>
      <c r="E241" s="23" t="s">
        <v>185</v>
      </c>
    </row>
    <row r="242" spans="1:5" ht="31.5" x14ac:dyDescent="0.25">
      <c r="A242" s="6" t="s">
        <v>189</v>
      </c>
      <c r="B242" s="1" t="s">
        <v>190</v>
      </c>
      <c r="C242" s="1" t="s">
        <v>15</v>
      </c>
      <c r="D242" s="1">
        <v>0</v>
      </c>
      <c r="E242" s="23" t="s">
        <v>185</v>
      </c>
    </row>
    <row r="243" spans="1:5" ht="31.5" x14ac:dyDescent="0.25">
      <c r="A243" s="6" t="s">
        <v>191</v>
      </c>
      <c r="B243" s="1" t="s">
        <v>47</v>
      </c>
      <c r="C243" s="1" t="s">
        <v>15</v>
      </c>
      <c r="D243" s="1">
        <v>0</v>
      </c>
      <c r="E243" s="23" t="s">
        <v>185</v>
      </c>
    </row>
    <row r="244" spans="1:5" x14ac:dyDescent="0.25">
      <c r="A244" s="25" t="s">
        <v>192</v>
      </c>
      <c r="B244" s="25"/>
      <c r="C244" s="25"/>
      <c r="D244" s="25"/>
      <c r="E244" s="10"/>
    </row>
    <row r="245" spans="1:5" ht="31.5" x14ac:dyDescent="0.25">
      <c r="A245" s="6" t="s">
        <v>193</v>
      </c>
      <c r="B245" s="1" t="s">
        <v>175</v>
      </c>
      <c r="C245" s="1" t="s">
        <v>176</v>
      </c>
      <c r="D245" s="1">
        <v>0</v>
      </c>
      <c r="E245" s="23" t="s">
        <v>185</v>
      </c>
    </row>
    <row r="246" spans="1:5" ht="31.5" x14ac:dyDescent="0.25">
      <c r="A246" s="6" t="s">
        <v>194</v>
      </c>
      <c r="B246" s="1" t="s">
        <v>178</v>
      </c>
      <c r="C246" s="1" t="s">
        <v>176</v>
      </c>
      <c r="D246" s="1">
        <v>0</v>
      </c>
      <c r="E246" s="23" t="s">
        <v>185</v>
      </c>
    </row>
    <row r="247" spans="1:5" ht="31.5" x14ac:dyDescent="0.25">
      <c r="A247" s="6" t="s">
        <v>195</v>
      </c>
      <c r="B247" s="1" t="s">
        <v>196</v>
      </c>
      <c r="C247" s="1" t="s">
        <v>176</v>
      </c>
      <c r="D247" s="1">
        <v>0</v>
      </c>
      <c r="E247" s="23" t="s">
        <v>185</v>
      </c>
    </row>
    <row r="248" spans="1:5" ht="31.5" x14ac:dyDescent="0.25">
      <c r="A248" s="6" t="s">
        <v>197</v>
      </c>
      <c r="B248" s="1" t="s">
        <v>182</v>
      </c>
      <c r="C248" s="1" t="s">
        <v>15</v>
      </c>
      <c r="D248" s="1">
        <v>0</v>
      </c>
      <c r="E248" s="23" t="s">
        <v>185</v>
      </c>
    </row>
    <row r="249" spans="1:5" x14ac:dyDescent="0.25">
      <c r="A249" s="25" t="s">
        <v>198</v>
      </c>
      <c r="B249" s="25"/>
      <c r="C249" s="25"/>
      <c r="D249" s="25"/>
    </row>
    <row r="250" spans="1:5" x14ac:dyDescent="0.25">
      <c r="A250" s="6" t="s">
        <v>199</v>
      </c>
      <c r="B250" s="1" t="s">
        <v>200</v>
      </c>
      <c r="C250" s="1" t="s">
        <v>176</v>
      </c>
      <c r="D250" s="1">
        <v>3</v>
      </c>
      <c r="E250" s="23" t="s">
        <v>201</v>
      </c>
    </row>
    <row r="251" spans="1:5" x14ac:dyDescent="0.25">
      <c r="A251" s="6" t="s">
        <v>202</v>
      </c>
      <c r="B251" s="1" t="s">
        <v>203</v>
      </c>
      <c r="C251" s="1" t="s">
        <v>176</v>
      </c>
      <c r="D251" s="1">
        <v>1</v>
      </c>
      <c r="E251" s="23" t="s">
        <v>201</v>
      </c>
    </row>
    <row r="252" spans="1:5" ht="31.5" x14ac:dyDescent="0.25">
      <c r="A252" s="6" t="s">
        <v>204</v>
      </c>
      <c r="B252" s="1" t="s">
        <v>205</v>
      </c>
      <c r="C252" s="1" t="s">
        <v>15</v>
      </c>
      <c r="D252" s="1">
        <v>8600</v>
      </c>
      <c r="E252" s="23" t="s">
        <v>201</v>
      </c>
    </row>
    <row r="256" spans="1:5" x14ac:dyDescent="0.25">
      <c r="A256" s="26" t="s">
        <v>206</v>
      </c>
      <c r="B256" s="26"/>
      <c r="D256" s="21" t="s">
        <v>207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F85:F86"/>
    <mergeCell ref="A232:D232"/>
    <mergeCell ref="A256:B256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  <rowBreaks count="2" manualBreakCount="2">
    <brk id="64" max="3" man="1"/>
    <brk id="1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2021-04-08T08:24:26Z</dcterms:modified>
</cp:coreProperties>
</file>