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<sst xmlns="http://schemas.openxmlformats.org/spreadsheetml/2006/main" count="937" uniqueCount="388">
  <si>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</si>
  <si>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</si>
  <si>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</si>
  <si>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</si>
  <si>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</si>
  <si>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</si>
  <si>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</si>
  <si>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</si>
  <si>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</si>
  <si>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</si>
  <si>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</si>
  <si>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</si>
  <si>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</si>
  <si>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</si>
  <si>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</si>
  <si>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</si>
  <si>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</si>
  <si>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</si>
  <si>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</si>
  <si>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</si>
  <si>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</si>
  <si>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</si>
  <si>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</si>
  <si>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</si>
  <si>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</si>
  <si>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</si>
  <si>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</si>
  <si>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</si>
  <si>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</si>
  <si>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</si>
  <si>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</si>
  <si>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</si>
  <si>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</si>
  <si>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</si>
  <si>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</si>
  <si>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</si>
  <si>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</si>
  <si>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</si>
  <si>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</si>
  <si>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</si>
  <si>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</si>
  <si>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</si>
  <si>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</si>
  <si>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</si>
  <si>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</si>
  <si>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</si>
  <si>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</si>
  <si>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</si>
  <si>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</si>
  <si>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</si>
  <si>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</si>
  <si>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</si>
  <si>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</si>
  <si>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</si>
  <si>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</si>
  <si>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</si>
  <si>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</si>
  <si>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</si>
  <si>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</si>
  <si>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</si>
  <si>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</si>
  <si>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</si>
  <si>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</si>
  <si>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</si>
  <si>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</si>
  <si>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</si>
  <si>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</si>
  <si>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</si>
  <si>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</si>
  <si>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</si>
  <si>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</si>
  <si>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</si>
  <si>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</si>
  <si>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</si>
  <si>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</si>
  <si>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</si>
  <si>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</si>
  <si>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</si>
  <si>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</si>
  <si>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</si>
  <si>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</si>
  <si>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</si>
  <si>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</si>
  <si>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</si>
  <si>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</si>
  <si>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</si>
  <si>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</si>
  <si>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</si>
  <si>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</si>
  <si>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</si>
  <si>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</si>
  <si>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</si>
  <si>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</si>
  <si>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</si>
  <si>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</si>
  <si>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</si>
  <si>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</si>
  <si>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</si>
  <si>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</si>
  <si>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</si>
  <si>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</si>
  <si>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</si>
  <si>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</si>
  <si>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</si>
  <si>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</si>
  <si>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</si>
  <si>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</si>
  <si>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</si>
  <si>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</si>
  <si>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</si>
  <si>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</si>
  <si>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</si>
  <si>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</si>
  <si>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</si>
  <si>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</si>
  <si>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</si>
  <si>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</si>
  <si>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</si>
  <si>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</si>
  <si>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</si>
  <si>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</si>
  <si>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</si>
  <si>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</si>
  <si>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</si>
  <si>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</si>
  <si>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</si>
  <si>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</si>
  <si>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</si>
  <si>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</si>
  <si>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</si>
  <si>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</si>
  <si>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</si>
  <si>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</si>
  <si>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</si>
  <si>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</si>
  <si>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</si>
  <si>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</si>
  <si>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</si>
  <si>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</si>
  <si>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</si>
  <si>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</si>
  <si>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</si>
  <si>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</si>
  <si>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</si>
  <si>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</si>
  <si>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</si>
  <si>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</si>
  <si>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</si>
  <si>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</si>
  <si>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</si>
  <si>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</si>
  <si>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</si>
  <si>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</si>
  <si>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</si>
  <si>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</si>
  <si>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</si>
  <si>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</si>
  <si>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</si>
  <si>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</si>
  <si>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</si>
  <si>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</si>
  <si>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</si>
  <si>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</si>
  <si>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</si>
  <si>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</si>
  <si>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</si>
  <si>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</si>
  <si>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</si>
  <si>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</si>
  <si>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</si>
  <si>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</si>
  <si>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</si>
  <si>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</si>
  <si>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</si>
  <si>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</si>
  <si>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</si>
  <si>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</si>
  <si>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</si>
  <si>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</si>
  <si>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</si>
  <si>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</si>
  <si>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</si>
  <si>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</si>
  <si>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</si>
  <si>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</si>
  <si>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</si>
  <si>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</si>
  <si>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</si>
  <si>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</si>
  <si>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</si>
  <si>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</si>
  <si>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</si>
  <si>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</si>
  <si>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</si>
  <si>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</si>
  <si>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</si>
  <si>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</si>
  <si>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</si>
  <si>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</si>
  <si>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</si>
  <si>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</si>
  <si>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</si>
  <si>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</si>
  <si>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</si>
  <si>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</si>
  <si>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</si>
  <si>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</si>
  <si>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</si>
  <si>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</si>
  <si>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</si>
  <si>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</si>
  <si>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</si>
  <si>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</si>
  <si>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</si>
  <si>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</si>
  <si>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</si>
  <si>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</si>
  <si>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</si>
  <si>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</si>
  <si>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</si>
  <si>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</si>
  <si>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</si>
  <si>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</si>
  <si>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</si>
  <si>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</si>
  <si>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</si>
  <si>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</si>
  <si>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</si>
  <si>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 водоснабжения</t>
  </si>
  <si>
    <t>АТП</t>
  </si>
  <si>
    <t>Мехуборка (асфальт) в зимний период</t>
  </si>
  <si>
    <t>проф рем</t>
  </si>
  <si>
    <t>Отчет об исполнении управляющей организацией ООО "ГУК "Привокзальная" договора управления за 2020 год по дому № 6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</si>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</sst>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9">
          <cell r="ES39">
            <v>0.201528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S4">
            <v>7499.7</v>
          </cell>
        </row>
        <row r="38">
          <cell r="ES38">
            <v>0.149703</v>
          </cell>
        </row>
        <row r="42">
          <cell r="ES42">
            <v>0.044064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S123">
            <v>419355.6851016</v>
          </cell>
        </row>
        <row r="124">
          <cell r="ES124">
            <v>469057.72694040014</v>
          </cell>
        </row>
        <row r="125">
          <cell r="ES125">
            <v>110281.58856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3687.68</v>
          </cell>
        </row>
        <row r="24">
          <cell r="D24">
            <v>-474208.3795571998</v>
          </cell>
        </row>
        <row r="25">
          <cell r="D25">
            <v>286074.08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27" sqref="A27:A240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3.1406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232</v>
      </c>
      <c r="B2" s="22"/>
      <c r="C2" s="22"/>
      <c r="D2" s="22"/>
      <c r="E2" s="2">
        <v>7499.7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3687.68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-474208.3795571998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286074.08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998695.0006020002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2019'!$ES$124</f>
        <v>469057.72694040014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2019'!$ES$123</f>
        <v>419355.6851016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2019'!$ES$125</f>
        <v>110281.58856</v>
      </c>
    </row>
    <row r="16" spans="1:5" ht="15" customHeight="1">
      <c r="A16" s="16" t="s">
        <v>82</v>
      </c>
      <c r="B16" s="16" t="s">
        <v>83</v>
      </c>
      <c r="C16" s="16" t="s">
        <v>73</v>
      </c>
      <c r="D16" s="17">
        <f>D17</f>
        <v>830458.9706020001</v>
      </c>
      <c r="E16" s="2">
        <v>903846.69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830458.9706020001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359938.27104480035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1309.74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-422385.1313939995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217562.78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72041.67</v>
      </c>
      <c r="E28" s="2">
        <v>72041.67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9.605940237609504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90222.56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4512.68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0.601714735256077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v>2156.06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0.2874861661133112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23329.57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3.1107337626838407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59034.8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4">
        <f>E47/E2</f>
        <v>7.8716215315279285</v>
      </c>
    </row>
    <row r="51" spans="1:5" ht="47.25">
      <c r="A51" s="7" t="s">
        <v>215</v>
      </c>
      <c r="B51" s="1" t="s">
        <v>106</v>
      </c>
      <c r="C51" s="1" t="s">
        <v>67</v>
      </c>
      <c r="D51" s="24" t="s">
        <v>200</v>
      </c>
      <c r="E51" s="2">
        <v>1189.45</v>
      </c>
    </row>
    <row r="52" spans="1:4" ht="15.75">
      <c r="A52" s="7" t="s">
        <v>216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4">
        <f>E51/E2</f>
        <v>0.15859967732042615</v>
      </c>
    </row>
    <row r="55" spans="1:5" ht="31.5">
      <c r="A55" s="7" t="s">
        <v>219</v>
      </c>
      <c r="B55" s="1" t="s">
        <v>106</v>
      </c>
      <c r="C55" s="1" t="s">
        <v>67</v>
      </c>
      <c r="D55" s="24" t="s">
        <v>199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63494.35</v>
      </c>
      <c r="E60" s="2">
        <v>63494.35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8.46625198341267</v>
      </c>
    </row>
    <row r="65" spans="1:22" s="6" customFormat="1" ht="25.5" customHeight="1">
      <c r="A65" s="19" t="s">
        <v>236</v>
      </c>
      <c r="B65" s="4" t="s">
        <v>104</v>
      </c>
      <c r="C65" s="4" t="s">
        <v>67</v>
      </c>
      <c r="D65" s="4" t="s">
        <v>227</v>
      </c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237</v>
      </c>
      <c r="B66" s="1" t="s">
        <v>105</v>
      </c>
      <c r="C66" s="1" t="s">
        <v>73</v>
      </c>
      <c r="D66" s="8">
        <f>E65</f>
        <v>0</v>
      </c>
    </row>
    <row r="67" spans="1:5" ht="31.5">
      <c r="A67" s="7" t="s">
        <v>238</v>
      </c>
      <c r="B67" s="1" t="s">
        <v>106</v>
      </c>
      <c r="C67" s="1" t="s">
        <v>67</v>
      </c>
      <c r="D67" s="1" t="s">
        <v>227</v>
      </c>
      <c r="E67" s="2">
        <v>0</v>
      </c>
    </row>
    <row r="68" spans="1:4" ht="15.75">
      <c r="A68" s="7" t="s">
        <v>239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240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241</v>
      </c>
      <c r="B70" s="1" t="s">
        <v>108</v>
      </c>
      <c r="C70" s="1" t="s">
        <v>73</v>
      </c>
      <c r="D70" s="25">
        <f>E65/E2</f>
        <v>0</v>
      </c>
    </row>
    <row r="71" spans="1:22" s="6" customFormat="1" ht="32.25" customHeight="1">
      <c r="A71" s="19" t="s">
        <v>242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243</v>
      </c>
      <c r="B72" s="1" t="s">
        <v>105</v>
      </c>
      <c r="C72" s="1" t="s">
        <v>73</v>
      </c>
      <c r="D72" s="8">
        <f>E72</f>
        <v>110281.59</v>
      </c>
      <c r="E72" s="2">
        <v>110281.59</v>
      </c>
    </row>
    <row r="73" spans="1:4" ht="31.5">
      <c r="A73" s="7" t="s">
        <v>244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245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246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247</v>
      </c>
      <c r="B76" s="1" t="s">
        <v>108</v>
      </c>
      <c r="C76" s="1" t="s">
        <v>73</v>
      </c>
      <c r="D76" s="23">
        <f>E72/E2</f>
        <v>14.70480019200768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60731.96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f>44771.96+15960</f>
        <v>60731.96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8.097918583410003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42436.29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42436.29</v>
      </c>
      <c r="F84" s="18">
        <v>131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7.25" customHeight="1">
      <c r="A88" s="7" t="s">
        <v>146</v>
      </c>
      <c r="B88" s="1" t="s">
        <v>108</v>
      </c>
      <c r="C88" s="1" t="s">
        <v>73</v>
      </c>
      <c r="D88" s="23">
        <f>E83/F84</f>
        <v>323.9411450381679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248</v>
      </c>
      <c r="B90" s="1" t="s">
        <v>105</v>
      </c>
      <c r="C90" s="1" t="s">
        <v>73</v>
      </c>
      <c r="D90" s="1">
        <f>E91+E95</f>
        <v>1485.16</v>
      </c>
      <c r="F90" s="1">
        <v>557.9</v>
      </c>
    </row>
    <row r="91" spans="1:6" ht="31.5">
      <c r="A91" s="7" t="s">
        <v>249</v>
      </c>
      <c r="B91" s="1" t="s">
        <v>106</v>
      </c>
      <c r="C91" s="1" t="s">
        <v>67</v>
      </c>
      <c r="D91" s="1" t="s">
        <v>7</v>
      </c>
      <c r="E91" s="2">
        <v>1050</v>
      </c>
      <c r="F91" s="20" t="s">
        <v>223</v>
      </c>
    </row>
    <row r="92" spans="1:6" ht="15.75">
      <c r="A92" s="7" t="s">
        <v>250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251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252</v>
      </c>
      <c r="B94" s="1" t="s">
        <v>108</v>
      </c>
      <c r="C94" s="1" t="s">
        <v>73</v>
      </c>
      <c r="D94" s="23">
        <f>E91/F90</f>
        <v>1.8820577164366374</v>
      </c>
      <c r="F94" s="1" t="s">
        <v>210</v>
      </c>
    </row>
    <row r="95" spans="1:6" ht="31.5">
      <c r="A95" s="7" t="s">
        <v>253</v>
      </c>
      <c r="B95" s="1" t="s">
        <v>106</v>
      </c>
      <c r="C95" s="1" t="s">
        <v>67</v>
      </c>
      <c r="D95" s="1" t="s">
        <v>6</v>
      </c>
      <c r="E95" s="2">
        <v>435.16</v>
      </c>
      <c r="F95" s="1">
        <f>F90</f>
        <v>557.9</v>
      </c>
    </row>
    <row r="96" spans="1:4" ht="15.75">
      <c r="A96" s="7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255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256</v>
      </c>
      <c r="B98" s="1" t="s">
        <v>108</v>
      </c>
      <c r="C98" s="1" t="s">
        <v>73</v>
      </c>
      <c r="D98" s="23">
        <f>E95/F95</f>
        <v>0.7799964151281592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257</v>
      </c>
      <c r="B100" s="1" t="s">
        <v>105</v>
      </c>
      <c r="C100" s="1" t="s">
        <v>73</v>
      </c>
      <c r="D100" s="8">
        <f>E101+E105+E113+E117+E121+E125+E129+E133+E137+E141+E145+E149+E153+E109</f>
        <v>194900.21999999997</v>
      </c>
    </row>
    <row r="101" spans="1:5" ht="31.5">
      <c r="A101" s="7" t="s">
        <v>258</v>
      </c>
      <c r="B101" s="1" t="s">
        <v>106</v>
      </c>
      <c r="C101" s="1" t="s">
        <v>67</v>
      </c>
      <c r="D101" s="1" t="s">
        <v>27</v>
      </c>
      <c r="E101" s="2">
        <v>2782.79</v>
      </c>
    </row>
    <row r="102" spans="1:4" ht="15.75">
      <c r="A102" s="7" t="s">
        <v>259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260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261</v>
      </c>
      <c r="B104" s="1" t="s">
        <v>108</v>
      </c>
      <c r="C104" s="1" t="s">
        <v>73</v>
      </c>
      <c r="D104" s="23">
        <f>E101/E2</f>
        <v>0.37105350880701893</v>
      </c>
    </row>
    <row r="105" spans="1:5" ht="31.5">
      <c r="A105" s="7" t="s">
        <v>262</v>
      </c>
      <c r="B105" s="1" t="s">
        <v>106</v>
      </c>
      <c r="C105" s="1" t="s">
        <v>67</v>
      </c>
      <c r="D105" s="1" t="s">
        <v>28</v>
      </c>
      <c r="E105" s="2">
        <v>8943.39</v>
      </c>
    </row>
    <row r="106" spans="1:4" ht="15.75">
      <c r="A106" s="7" t="s">
        <v>263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264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265</v>
      </c>
      <c r="B108" s="1" t="s">
        <v>108</v>
      </c>
      <c r="C108" s="1" t="s">
        <v>73</v>
      </c>
      <c r="D108" s="23">
        <f>E105/E2</f>
        <v>1.1924996999879995</v>
      </c>
    </row>
    <row r="109" spans="1:5" ht="31.5">
      <c r="A109" s="7" t="s">
        <v>266</v>
      </c>
      <c r="B109" s="1" t="s">
        <v>106</v>
      </c>
      <c r="C109" s="1" t="s">
        <v>67</v>
      </c>
      <c r="D109" s="23" t="s">
        <v>230</v>
      </c>
      <c r="E109" s="2">
        <v>2764.02</v>
      </c>
    </row>
    <row r="110" spans="1:4" ht="15.75">
      <c r="A110" s="7" t="s">
        <v>267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268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269</v>
      </c>
      <c r="B112" s="1" t="s">
        <v>108</v>
      </c>
      <c r="C112" s="1" t="s">
        <v>73</v>
      </c>
      <c r="D112" s="23">
        <f>E109/E2</f>
        <v>0.3685507420296812</v>
      </c>
    </row>
    <row r="113" spans="1:5" ht="31.5">
      <c r="A113" s="7" t="s">
        <v>270</v>
      </c>
      <c r="B113" s="1" t="s">
        <v>106</v>
      </c>
      <c r="C113" s="1" t="s">
        <v>67</v>
      </c>
      <c r="D113" s="1" t="s">
        <v>3</v>
      </c>
      <c r="E113" s="2">
        <v>4931.58</v>
      </c>
    </row>
    <row r="114" spans="1:4" ht="15.75">
      <c r="A114" s="7" t="s">
        <v>271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272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273</v>
      </c>
      <c r="B116" s="1" t="s">
        <v>108</v>
      </c>
      <c r="C116" s="1" t="s">
        <v>73</v>
      </c>
      <c r="D116" s="23">
        <f>E113/E2</f>
        <v>0.6575703028121125</v>
      </c>
    </row>
    <row r="117" spans="1:5" ht="31.5">
      <c r="A117" s="7" t="s">
        <v>274</v>
      </c>
      <c r="B117" s="1" t="s">
        <v>106</v>
      </c>
      <c r="C117" s="1" t="s">
        <v>67</v>
      </c>
      <c r="D117" s="1" t="s">
        <v>2</v>
      </c>
      <c r="E117" s="2">
        <v>77916.91</v>
      </c>
    </row>
    <row r="118" spans="1:4" ht="15.75">
      <c r="A118" s="7" t="s">
        <v>275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276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277</v>
      </c>
      <c r="B120" s="1" t="s">
        <v>108</v>
      </c>
      <c r="C120" s="1" t="s">
        <v>73</v>
      </c>
      <c r="D120" s="23">
        <f>E117/E2</f>
        <v>10.389336906809607</v>
      </c>
    </row>
    <row r="121" spans="1:5" ht="47.25">
      <c r="A121" s="7" t="s">
        <v>278</v>
      </c>
      <c r="B121" s="1" t="s">
        <v>106</v>
      </c>
      <c r="C121" s="1" t="s">
        <v>67</v>
      </c>
      <c r="D121" s="1" t="s">
        <v>32</v>
      </c>
      <c r="E121" s="2">
        <v>44856.39</v>
      </c>
    </row>
    <row r="122" spans="1:4" ht="15.75">
      <c r="A122" s="7" t="s">
        <v>279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280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281</v>
      </c>
      <c r="B124" s="1" t="s">
        <v>108</v>
      </c>
      <c r="C124" s="1" t="s">
        <v>73</v>
      </c>
      <c r="D124" s="23">
        <f>E121/E2</f>
        <v>5.981091243649746</v>
      </c>
    </row>
    <row r="125" spans="1:5" ht="31.5">
      <c r="A125" s="7" t="s">
        <v>282</v>
      </c>
      <c r="B125" s="1" t="s">
        <v>106</v>
      </c>
      <c r="C125" s="1" t="s">
        <v>67</v>
      </c>
      <c r="D125" s="1" t="s">
        <v>34</v>
      </c>
      <c r="E125" s="2">
        <v>25543.98</v>
      </c>
    </row>
    <row r="126" spans="1:4" ht="15.75">
      <c r="A126" s="7" t="s">
        <v>283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284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285</v>
      </c>
      <c r="B128" s="1" t="s">
        <v>108</v>
      </c>
      <c r="C128" s="1" t="s">
        <v>73</v>
      </c>
      <c r="D128" s="23">
        <f>E125/E2</f>
        <v>3.4060002400096003</v>
      </c>
    </row>
    <row r="129" spans="1:5" ht="31.5">
      <c r="A129" s="7" t="s">
        <v>286</v>
      </c>
      <c r="B129" s="1" t="s">
        <v>106</v>
      </c>
      <c r="C129" s="1" t="s">
        <v>67</v>
      </c>
      <c r="D129" s="1" t="s">
        <v>36</v>
      </c>
      <c r="E129" s="2">
        <v>6483.49</v>
      </c>
    </row>
    <row r="130" spans="1:4" ht="15.75">
      <c r="A130" s="7" t="s">
        <v>287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288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289</v>
      </c>
      <c r="B132" s="1" t="s">
        <v>108</v>
      </c>
      <c r="C132" s="1" t="s">
        <v>73</v>
      </c>
      <c r="D132" s="23">
        <f>E129/E2</f>
        <v>0.8644999133298665</v>
      </c>
    </row>
    <row r="133" spans="1:5" ht="31.5">
      <c r="A133" s="7" t="s">
        <v>290</v>
      </c>
      <c r="B133" s="1" t="s">
        <v>106</v>
      </c>
      <c r="C133" s="1" t="s">
        <v>67</v>
      </c>
      <c r="D133" s="1" t="s">
        <v>37</v>
      </c>
      <c r="E133" s="2">
        <v>3382.36</v>
      </c>
    </row>
    <row r="134" spans="1:4" ht="15.75">
      <c r="A134" s="7" t="s">
        <v>291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292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293</v>
      </c>
      <c r="B136" s="1" t="s">
        <v>108</v>
      </c>
      <c r="C136" s="1" t="s">
        <v>73</v>
      </c>
      <c r="D136" s="23">
        <f>E133/E2</f>
        <v>0.45099937330826567</v>
      </c>
    </row>
    <row r="137" spans="1:5" ht="31.5">
      <c r="A137" s="7" t="s">
        <v>294</v>
      </c>
      <c r="B137" s="1" t="s">
        <v>106</v>
      </c>
      <c r="C137" s="1" t="s">
        <v>67</v>
      </c>
      <c r="D137" s="1" t="s">
        <v>206</v>
      </c>
      <c r="E137" s="2">
        <v>5120.8</v>
      </c>
    </row>
    <row r="138" spans="1:4" ht="15.75">
      <c r="A138" s="7" t="s">
        <v>295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296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297</v>
      </c>
      <c r="B140" s="1" t="s">
        <v>108</v>
      </c>
      <c r="C140" s="1" t="s">
        <v>73</v>
      </c>
      <c r="D140" s="23">
        <f>E137/E2</f>
        <v>0.6828006453591478</v>
      </c>
    </row>
    <row r="141" spans="1:5" ht="31.5">
      <c r="A141" s="7" t="s">
        <v>298</v>
      </c>
      <c r="B141" s="1" t="s">
        <v>106</v>
      </c>
      <c r="C141" s="1" t="s">
        <v>67</v>
      </c>
      <c r="D141" s="23" t="s">
        <v>205</v>
      </c>
      <c r="E141" s="2">
        <v>0</v>
      </c>
    </row>
    <row r="142" spans="1:4" ht="15.75">
      <c r="A142" s="7" t="s">
        <v>299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300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301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302</v>
      </c>
      <c r="B145" s="1" t="s">
        <v>106</v>
      </c>
      <c r="C145" s="1" t="s">
        <v>67</v>
      </c>
      <c r="D145" s="23" t="s">
        <v>207</v>
      </c>
      <c r="E145" s="2">
        <v>0</v>
      </c>
    </row>
    <row r="146" spans="1:4" ht="15.75">
      <c r="A146" s="7" t="s">
        <v>303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304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305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306</v>
      </c>
      <c r="B149" s="1" t="s">
        <v>106</v>
      </c>
      <c r="C149" s="1" t="s">
        <v>67</v>
      </c>
      <c r="D149" s="23" t="s">
        <v>204</v>
      </c>
      <c r="E149" s="2">
        <v>7764.04</v>
      </c>
    </row>
    <row r="150" spans="1:4" ht="15.75">
      <c r="A150" s="7" t="s">
        <v>307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308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309</v>
      </c>
      <c r="B152" s="1" t="s">
        <v>108</v>
      </c>
      <c r="C152" s="1" t="s">
        <v>73</v>
      </c>
      <c r="D152" s="23">
        <f>E149/E2</f>
        <v>1.0352467432030614</v>
      </c>
    </row>
    <row r="153" spans="1:7" ht="31.5">
      <c r="A153" s="7" t="s">
        <v>310</v>
      </c>
      <c r="B153" s="1" t="s">
        <v>106</v>
      </c>
      <c r="C153" s="1" t="s">
        <v>67</v>
      </c>
      <c r="D153" s="1" t="s">
        <v>201</v>
      </c>
      <c r="E153" s="2">
        <v>4410.47</v>
      </c>
      <c r="F153" s="11"/>
      <c r="G153" s="12"/>
    </row>
    <row r="154" spans="1:6" ht="15.75">
      <c r="A154" s="7" t="s">
        <v>311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312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313</v>
      </c>
      <c r="B156" s="1" t="s">
        <v>108</v>
      </c>
      <c r="C156" s="1" t="s">
        <v>73</v>
      </c>
      <c r="D156" s="23">
        <f>E153/E2</f>
        <v>0.5880861901142713</v>
      </c>
    </row>
    <row r="157" spans="1:4" ht="47.25">
      <c r="A157" s="19" t="s">
        <v>314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315</v>
      </c>
      <c r="B158" s="1" t="s">
        <v>105</v>
      </c>
      <c r="C158" s="1" t="s">
        <v>73</v>
      </c>
      <c r="D158" s="8">
        <f>E159+E163+E167+E171+E175+E179+E183+E187+E191+E195</f>
        <v>138599.2824388</v>
      </c>
    </row>
    <row r="159" spans="1:8" ht="31.5">
      <c r="A159" s="7" t="s">
        <v>316</v>
      </c>
      <c r="B159" s="1" t="s">
        <v>106</v>
      </c>
      <c r="C159" s="1" t="s">
        <v>67</v>
      </c>
      <c r="D159" s="1" t="s">
        <v>39</v>
      </c>
      <c r="E159" s="2">
        <f>12890.56</f>
        <v>12890.56</v>
      </c>
      <c r="F159" s="18">
        <v>6</v>
      </c>
      <c r="H159" s="18">
        <f>'[1]гук(2016)'!$ES$39*12*E2</f>
        <v>18136.7944992</v>
      </c>
    </row>
    <row r="160" spans="1:4" ht="15.75">
      <c r="A160" s="7" t="s">
        <v>317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318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319</v>
      </c>
      <c r="B162" s="1" t="s">
        <v>108</v>
      </c>
      <c r="C162" s="1" t="s">
        <v>73</v>
      </c>
      <c r="D162" s="23">
        <f>E159/F159</f>
        <v>2148.4266666666667</v>
      </c>
    </row>
    <row r="163" spans="1:7" ht="31.5">
      <c r="A163" s="7" t="s">
        <v>320</v>
      </c>
      <c r="B163" s="1" t="s">
        <v>106</v>
      </c>
      <c r="C163" s="1" t="s">
        <v>67</v>
      </c>
      <c r="D163" s="1" t="s">
        <v>226</v>
      </c>
      <c r="E163" s="2">
        <f>('[2]гук(2016)'!$ES$38+'[2]гук(2016)'!$ES$42)*12*'[2]гук(2016)'!$ES$4</f>
        <v>17438.3324388</v>
      </c>
      <c r="F163" s="18">
        <v>1</v>
      </c>
      <c r="G163" s="18" t="s">
        <v>229</v>
      </c>
    </row>
    <row r="164" spans="1:4" ht="15.75">
      <c r="A164" s="7" t="s">
        <v>321</v>
      </c>
      <c r="B164" s="1" t="s">
        <v>107</v>
      </c>
      <c r="C164" s="1" t="s">
        <v>67</v>
      </c>
      <c r="D164" s="1" t="s">
        <v>40</v>
      </c>
    </row>
    <row r="165" spans="1:6" ht="15.75">
      <c r="A165" s="7" t="s">
        <v>322</v>
      </c>
      <c r="B165" s="1" t="s">
        <v>64</v>
      </c>
      <c r="C165" s="1" t="s">
        <v>67</v>
      </c>
      <c r="D165" s="1" t="s">
        <v>20</v>
      </c>
      <c r="F165" s="2"/>
    </row>
    <row r="166" spans="1:4" ht="15.75">
      <c r="A166" s="7" t="s">
        <v>323</v>
      </c>
      <c r="B166" s="1" t="s">
        <v>108</v>
      </c>
      <c r="C166" s="1" t="s">
        <v>73</v>
      </c>
      <c r="D166" s="23">
        <f>E163/F163</f>
        <v>17438.3324388</v>
      </c>
    </row>
    <row r="167" spans="1:5" ht="31.5">
      <c r="A167" s="7" t="s">
        <v>324</v>
      </c>
      <c r="B167" s="1" t="s">
        <v>106</v>
      </c>
      <c r="C167" s="1" t="s">
        <v>67</v>
      </c>
      <c r="D167" s="1" t="s">
        <v>41</v>
      </c>
      <c r="E167" s="2">
        <v>1152.12</v>
      </c>
    </row>
    <row r="168" spans="1:4" ht="15.75">
      <c r="A168" s="7" t="s">
        <v>325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326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327</v>
      </c>
      <c r="B170" s="1" t="s">
        <v>108</v>
      </c>
      <c r="C170" s="1" t="s">
        <v>73</v>
      </c>
      <c r="D170" s="23">
        <f>E167/E2</f>
        <v>0.15362214488579543</v>
      </c>
    </row>
    <row r="171" spans="1:5" ht="31.5">
      <c r="A171" s="7" t="s">
        <v>328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329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330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331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332</v>
      </c>
      <c r="B175" s="1" t="s">
        <v>106</v>
      </c>
      <c r="C175" s="1" t="s">
        <v>67</v>
      </c>
      <c r="D175" s="1" t="s">
        <v>43</v>
      </c>
      <c r="E175" s="2">
        <f>4230+19358.58</f>
        <v>23588.58</v>
      </c>
    </row>
    <row r="176" spans="1:4" ht="15.75">
      <c r="A176" s="7" t="s">
        <v>333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334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335</v>
      </c>
      <c r="B178" s="1" t="s">
        <v>108</v>
      </c>
      <c r="C178" s="1" t="s">
        <v>73</v>
      </c>
      <c r="D178" s="23">
        <f>E175/E2</f>
        <v>3.145269810792432</v>
      </c>
    </row>
    <row r="179" spans="1:5" ht="31.5">
      <c r="A179" s="7" t="s">
        <v>336</v>
      </c>
      <c r="B179" s="1" t="s">
        <v>106</v>
      </c>
      <c r="C179" s="1" t="s">
        <v>67</v>
      </c>
      <c r="D179" s="1" t="s">
        <v>228</v>
      </c>
      <c r="E179" s="2">
        <v>20571.42</v>
      </c>
    </row>
    <row r="180" spans="1:4" ht="15.75">
      <c r="A180" s="7" t="s">
        <v>337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338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339</v>
      </c>
      <c r="B182" s="1" t="s">
        <v>108</v>
      </c>
      <c r="C182" s="1" t="s">
        <v>73</v>
      </c>
      <c r="D182" s="23">
        <f>E179/E2</f>
        <v>2.742965718628745</v>
      </c>
    </row>
    <row r="183" spans="1:5" ht="31.5">
      <c r="A183" s="7" t="s">
        <v>340</v>
      </c>
      <c r="B183" s="1" t="s">
        <v>106</v>
      </c>
      <c r="C183" s="1" t="s">
        <v>67</v>
      </c>
      <c r="D183" s="1" t="s">
        <v>44</v>
      </c>
      <c r="E183" s="2">
        <v>680.54</v>
      </c>
    </row>
    <row r="184" spans="1:4" ht="15.75">
      <c r="A184" s="7" t="s">
        <v>341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342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343</v>
      </c>
      <c r="B186" s="1" t="s">
        <v>108</v>
      </c>
      <c r="C186" s="1" t="s">
        <v>73</v>
      </c>
      <c r="D186" s="23">
        <f>E183/E2</f>
        <v>0.090742296358521</v>
      </c>
    </row>
    <row r="187" spans="1:6" ht="31.5">
      <c r="A187" s="7" t="s">
        <v>344</v>
      </c>
      <c r="B187" s="1" t="s">
        <v>106</v>
      </c>
      <c r="C187" s="1" t="s">
        <v>67</v>
      </c>
      <c r="D187" s="1" t="s">
        <v>45</v>
      </c>
      <c r="E187" s="2">
        <v>33670.58</v>
      </c>
      <c r="F187" s="18" t="s">
        <v>202</v>
      </c>
    </row>
    <row r="188" spans="1:6" ht="15.75">
      <c r="A188" s="7" t="s">
        <v>345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346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347</v>
      </c>
      <c r="B190" s="1" t="s">
        <v>108</v>
      </c>
      <c r="C190" s="1" t="s">
        <v>73</v>
      </c>
      <c r="D190" s="23">
        <f>E187/E2</f>
        <v>4.489590250276678</v>
      </c>
    </row>
    <row r="191" spans="1:5" ht="31.5">
      <c r="A191" s="7" t="s">
        <v>348</v>
      </c>
      <c r="B191" s="1" t="s">
        <v>106</v>
      </c>
      <c r="C191" s="1" t="s">
        <v>67</v>
      </c>
      <c r="D191" s="1" t="s">
        <v>46</v>
      </c>
      <c r="E191" s="2">
        <v>28607.15</v>
      </c>
    </row>
    <row r="192" spans="1:4" ht="15.75">
      <c r="A192" s="7" t="s">
        <v>349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350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351</v>
      </c>
      <c r="B194" s="1" t="s">
        <v>108</v>
      </c>
      <c r="C194" s="1" t="s">
        <v>73</v>
      </c>
      <c r="D194" s="23">
        <f>E191/E2</f>
        <v>3.8144392442364365</v>
      </c>
    </row>
    <row r="195" spans="1:5" ht="31.5">
      <c r="A195" s="7" t="s">
        <v>352</v>
      </c>
      <c r="B195" s="1" t="s">
        <v>106</v>
      </c>
      <c r="C195" s="1" t="s">
        <v>67</v>
      </c>
      <c r="D195" s="23" t="s">
        <v>224</v>
      </c>
      <c r="E195" s="2">
        <v>0</v>
      </c>
    </row>
    <row r="196" spans="1:4" ht="15.75">
      <c r="A196" s="7" t="s">
        <v>353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354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355</v>
      </c>
      <c r="B198" s="1" t="s">
        <v>108</v>
      </c>
      <c r="C198" s="1" t="s">
        <v>73</v>
      </c>
      <c r="D198" s="23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8130.32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6" ht="31.5">
      <c r="A209" s="7" t="s">
        <v>356</v>
      </c>
      <c r="B209" s="1" t="s">
        <v>106</v>
      </c>
      <c r="C209" s="1" t="s">
        <v>67</v>
      </c>
      <c r="D209" s="1" t="s">
        <v>49</v>
      </c>
      <c r="E209" s="2">
        <v>0</v>
      </c>
      <c r="F209" s="18" t="s">
        <v>231</v>
      </c>
    </row>
    <row r="210" spans="1:4" ht="15.75">
      <c r="A210" s="7" t="s">
        <v>357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358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359</v>
      </c>
      <c r="B212" s="1" t="s">
        <v>108</v>
      </c>
      <c r="C212" s="1" t="s">
        <v>73</v>
      </c>
      <c r="D212" s="23">
        <f>E209/E2</f>
        <v>0</v>
      </c>
    </row>
    <row r="213" spans="1:5" ht="31.5">
      <c r="A213" s="7" t="s">
        <v>360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361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362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363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364</v>
      </c>
      <c r="B217" s="1" t="s">
        <v>106</v>
      </c>
      <c r="C217" s="1" t="s">
        <v>67</v>
      </c>
      <c r="D217" s="1" t="s">
        <v>208</v>
      </c>
      <c r="E217" s="2">
        <v>3922.92</v>
      </c>
      <c r="F217" s="18" t="s">
        <v>225</v>
      </c>
    </row>
    <row r="218" spans="1:4" ht="15.75">
      <c r="A218" s="7" t="s">
        <v>365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366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367</v>
      </c>
      <c r="B220" s="1" t="s">
        <v>108</v>
      </c>
      <c r="C220" s="1" t="s">
        <v>73</v>
      </c>
      <c r="D220" s="23">
        <f>E217/E2+E218/E2</f>
        <v>0.5230769230769231</v>
      </c>
    </row>
    <row r="221" spans="1:5" ht="31.5">
      <c r="A221" s="7" t="s">
        <v>368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369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370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371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372</v>
      </c>
      <c r="B225" s="1" t="s">
        <v>106</v>
      </c>
      <c r="C225" s="1" t="s">
        <v>67</v>
      </c>
      <c r="D225" s="1" t="s">
        <v>0</v>
      </c>
      <c r="E225" s="2">
        <v>4207.4</v>
      </c>
    </row>
    <row r="226" spans="1:4" ht="15.75">
      <c r="A226" s="7" t="s">
        <v>373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374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375</v>
      </c>
      <c r="B228" s="1" t="s">
        <v>108</v>
      </c>
      <c r="C228" s="1" t="s">
        <v>73</v>
      </c>
      <c r="D228" s="23">
        <f>E225/E2</f>
        <v>0.5610091070309479</v>
      </c>
    </row>
    <row r="229" spans="1:6" ht="31.5">
      <c r="A229" s="7" t="s">
        <v>376</v>
      </c>
      <c r="B229" s="1" t="s">
        <v>106</v>
      </c>
      <c r="C229" s="1" t="s">
        <v>67</v>
      </c>
      <c r="D229" s="1" t="s">
        <v>51</v>
      </c>
      <c r="E229" s="2">
        <v>0</v>
      </c>
      <c r="F229" s="18" t="s">
        <v>231</v>
      </c>
    </row>
    <row r="230" spans="1:4" ht="15.75">
      <c r="A230" s="7" t="s">
        <v>377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378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379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380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381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383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384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203</v>
      </c>
    </row>
    <row r="238" spans="1:4" ht="15.75">
      <c r="A238" s="7" t="s">
        <v>385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386</v>
      </c>
      <c r="B239" s="1" t="s">
        <v>64</v>
      </c>
      <c r="C239" s="1" t="s">
        <v>67</v>
      </c>
      <c r="D239" s="1" t="s">
        <v>195</v>
      </c>
    </row>
    <row r="240" spans="1:4" ht="15.75">
      <c r="A240" s="7" t="s">
        <v>387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782323.4024387999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2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2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1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-4173.25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33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53500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2021-03-24T11:04:50Z</dcterms:modified>
  <cp:category/>
  <cp:version/>
  <cp:contentType/>
  <cp:contentStatus/>
</cp:coreProperties>
</file>