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E153" i="1" l="1"/>
  <c r="D156" i="1" s="1"/>
  <c r="D23" i="1" l="1"/>
  <c r="D146" i="1" l="1"/>
  <c r="D72" i="1"/>
  <c r="D70" i="1" l="1"/>
  <c r="D66" i="1"/>
  <c r="D64" i="1"/>
  <c r="D60" i="1"/>
  <c r="D32" i="1"/>
  <c r="D28" i="1"/>
  <c r="D152" i="1"/>
  <c r="D150" i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<sst xmlns="http://schemas.openxmlformats.org/spreadsheetml/2006/main" count="921" uniqueCount="378">
  <si>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</si>
  <si>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</si>
  <si>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</si>
  <si>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</si>
  <si>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</si>
  <si>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</si>
  <si>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</si>
  <si>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</si>
  <si>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</si>
  <si>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</si>
  <si>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</si>
  <si>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</si>
  <si>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</si>
  <si>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</si>
  <si>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</si>
  <si>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</si>
  <si>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</si>
  <si>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</si>
  <si>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</si>
  <si>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</si>
  <si>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</si>
  <si>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</si>
  <si>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</si>
  <si>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</si>
  <si>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</si>
  <si>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</si>
  <si>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</si>
  <si>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</si>
  <si>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</si>
  <si>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</si>
  <si>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</si>
  <si>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</si>
  <si>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</si>
  <si>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</si>
  <si>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</si>
  <si>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</si>
  <si>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</si>
  <si>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</si>
  <si>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</si>
  <si>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</si>
  <si>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</si>
  <si>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</si>
  <si>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</si>
  <si>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</si>
  <si>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</si>
  <si>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</si>
  <si>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</si>
  <si>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</si>
  <si>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</si>
  <si>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</si>
  <si>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</si>
  <si>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</si>
  <si>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</si>
  <si>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</si>
  <si>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</si>
  <si>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</si>
  <si>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</si>
  <si>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</si>
  <si>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</si>
  <si>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</si>
  <si>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</si>
  <si>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</si>
  <si>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</si>
  <si>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</si>
  <si>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</si>
  <si>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</si>
  <si>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</si>
  <si>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</si>
  <si>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</si>
  <si>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</si>
  <si>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</si>
  <si>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</si>
  <si>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</si>
  <si>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</si>
  <si>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</si>
  <si>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</si>
  <si>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</si>
  <si>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</si>
  <si>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</si>
  <si>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</si>
  <si>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</si>
  <si>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</si>
  <si>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</si>
  <si>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</si>
  <si>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</si>
  <si>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</si>
  <si>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</si>
  <si>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</si>
  <si>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</si>
  <si>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</si>
  <si>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</si>
  <si>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</si>
  <si>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</si>
  <si>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</si>
  <si>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</si>
  <si>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</si>
  <si>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</si>
  <si>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</si>
  <si>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</si>
  <si>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</si>
  <si>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</si>
  <si>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</si>
  <si>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</si>
  <si>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</si>
  <si>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</si>
  <si>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</si>
  <si>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</si>
  <si>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</si>
  <si>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</si>
  <si>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</si>
  <si>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</si>
  <si>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</si>
  <si>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</si>
  <si>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</si>
  <si>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</si>
  <si>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</si>
  <si>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</si>
  <si>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</si>
  <si>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</si>
  <si>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</si>
  <si>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</si>
  <si>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</si>
  <si>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</si>
  <si>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</si>
  <si>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</si>
  <si>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</si>
  <si>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</si>
  <si>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</si>
  <si>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</si>
  <si>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</si>
  <si>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</si>
  <si>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</si>
  <si>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</si>
  <si>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</si>
  <si>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</si>
  <si>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</si>
  <si>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</si>
  <si>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</si>
  <si>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</si>
  <si>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</si>
  <si>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</si>
  <si>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</si>
  <si>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</si>
  <si>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</si>
  <si>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</si>
  <si>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</si>
  <si>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</si>
  <si>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</si>
  <si>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</si>
  <si>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</si>
  <si>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</si>
  <si>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</si>
  <si>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</si>
  <si>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</si>
  <si>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</si>
  <si>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</si>
  <si>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</si>
  <si>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</si>
  <si>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</si>
  <si>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</si>
  <si>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</si>
  <si>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</si>
  <si>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</si>
  <si>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</si>
  <si>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</si>
  <si>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</si>
  <si>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</si>
  <si>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</si>
  <si>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</si>
  <si>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</si>
  <si>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</si>
  <si>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</si>
  <si>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</si>
  <si>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</si>
  <si>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</si>
  <si>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</si>
  <si>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</si>
  <si>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</si>
  <si>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</si>
  <si>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</si>
  <si>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</si>
  <si>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</si>
  <si>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</si>
  <si>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</si>
  <si>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</si>
  <si>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</si>
  <si>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</si>
  <si>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</si>
  <si>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</si>
  <si>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</si>
  <si>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</si>
  <si>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</si>
  <si>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</si>
  <si>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</si>
  <si>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</si>
  <si>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</si>
  <si>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</si>
  <si>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</si>
  <si>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</si>
  <si>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</si>
  <si>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</si>
  <si>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</si>
  <si>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</si>
  <si>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</si>
  <si>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</si>
  <si>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</si>
  <si>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 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</si>
  <si>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</si>
  <si>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</si>
  <si>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</si>
  <si>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</si>
  <si>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</si>
  <si>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по дому №5  ул. Гагарина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</si>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</sst>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5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U123">
            <v>23030.613710400001</v>
          </cell>
        </row>
        <row r="124">
          <cell r="GU124">
            <v>26879.378071200001</v>
          </cell>
        </row>
        <row r="125">
          <cell r="GU125">
            <v>6148.0768800000005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8">
          <cell r="I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  <cell r="GU4">
            <v>418.1</v>
          </cell>
        </row>
        <row r="39">
          <cell r="GU39">
            <v>0.40248699999999998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-180372.49635126448</v>
          </cell>
        </row>
        <row r="25">
          <cell r="D25">
            <v>11591.25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90" zoomScaleSheetLayoutView="100" workbookViewId="0">
      <selection activeCell="A189" sqref="A189:A230"/>
    </sheetView>
  </sheetViews>
  <sheetFormatPr defaultRowHeight="15.75" x14ac:dyDescent="0.25"/>
  <cols>
    <col min="1" max="1" width="9.140625" style="20"/>
    <col min="2" max="2" width="62.42578125" style="19" customWidth="1"/>
    <col min="3" max="3" width="26.855468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2" width="9.140625" style="19" hidden="1" customWidth="1"/>
    <col min="13" max="15" width="9.140625" style="19" customWidth="1"/>
    <col min="16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9" t="s">
        <v>212</v>
      </c>
      <c r="B2" s="29"/>
      <c r="C2" s="29"/>
      <c r="D2" s="29"/>
      <c r="E2" s="19">
        <v>418.1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215</v>
      </c>
    </row>
    <row r="8" spans="1:22" ht="42.75" customHeight="1" x14ac:dyDescent="0.25">
      <c r="A8" s="27" t="s">
        <v>12</v>
      </c>
      <c r="B8" s="27"/>
      <c r="C8" s="27"/>
      <c r="D8" s="27"/>
    </row>
    <row r="9" spans="1:22" x14ac:dyDescent="0.25">
      <c r="A9" s="6" t="s">
        <v>13</v>
      </c>
      <c r="B9" s="1" t="s">
        <v>14</v>
      </c>
      <c r="C9" s="1" t="s">
        <v>15</v>
      </c>
      <c r="D9" s="7">
        <f>[4]Лист1!$D$23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[4]Лист1!$D$24</f>
        <v>-180372.49635126448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[4]Лист1!$D$25</f>
        <v>11591.25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56058.068661600002</v>
      </c>
      <c r="E12" s="19" t="s">
        <v>210</v>
      </c>
    </row>
    <row r="13" spans="1:22" x14ac:dyDescent="0.25">
      <c r="A13" s="6" t="s">
        <v>22</v>
      </c>
      <c r="B13" s="22" t="s">
        <v>23</v>
      </c>
      <c r="C13" s="1" t="s">
        <v>15</v>
      </c>
      <c r="D13" s="7">
        <f>'[1]ГУК 2019'!$GU$124</f>
        <v>26879.378071200001</v>
      </c>
      <c r="E13" s="19" t="s">
        <v>210</v>
      </c>
    </row>
    <row r="14" spans="1:22" x14ac:dyDescent="0.25">
      <c r="A14" s="6" t="s">
        <v>24</v>
      </c>
      <c r="B14" s="22" t="s">
        <v>25</v>
      </c>
      <c r="C14" s="1" t="s">
        <v>15</v>
      </c>
      <c r="D14" s="7">
        <f>'[1]ГУК 2019'!$GU$123</f>
        <v>23030.613710400001</v>
      </c>
      <c r="E14" s="19" t="s">
        <v>210</v>
      </c>
    </row>
    <row r="15" spans="1:22" x14ac:dyDescent="0.25">
      <c r="A15" s="6" t="s">
        <v>26</v>
      </c>
      <c r="B15" s="22" t="s">
        <v>27</v>
      </c>
      <c r="C15" s="1" t="s">
        <v>15</v>
      </c>
      <c r="D15" s="7">
        <f>'[1]ГУК 2019'!$GU$125</f>
        <v>6148.0768800000005</v>
      </c>
      <c r="E15" s="19" t="s">
        <v>210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42456.968661599996</v>
      </c>
      <c r="E16" s="19">
        <v>36573.74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D12-D25+D236+D252</f>
        <v>42456.968661599996</v>
      </c>
      <c r="E17" s="19" t="s">
        <v>209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-137915.52768966448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f>'[2]2018 непоср.'!$I$18</f>
        <v>0</v>
      </c>
      <c r="E23" s="19" t="s">
        <v>209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D22-D231</f>
        <v>-177852.00131231447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1">
        <v>20902.3</v>
      </c>
      <c r="E25" s="19" t="s">
        <v>209</v>
      </c>
      <c r="F25" s="30"/>
      <c r="G25" s="30"/>
    </row>
    <row r="26" spans="1:22" x14ac:dyDescent="0.25">
      <c r="A26" s="27" t="s">
        <v>48</v>
      </c>
      <c r="B26" s="27"/>
      <c r="C26" s="27"/>
      <c r="D26" s="27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4615.0557412500002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4">
        <v>4615.0557412500002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11.0381625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45.73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19">
        <v>45.73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0.10937574742884476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4067.5067550000008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4">
        <v>4067.5067550000008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9.728550000000002</v>
      </c>
    </row>
    <row r="65" spans="1:22" s="5" customFormat="1" ht="33" customHeight="1" x14ac:dyDescent="0.25">
      <c r="A65" s="18" t="s">
        <v>216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217</v>
      </c>
      <c r="B66" s="1" t="s">
        <v>53</v>
      </c>
      <c r="C66" s="1" t="s">
        <v>15</v>
      </c>
      <c r="D66" s="1">
        <f>E68</f>
        <v>6346.7579999999998</v>
      </c>
    </row>
    <row r="67" spans="1:22" ht="31.5" x14ac:dyDescent="0.25">
      <c r="A67" s="6" t="s">
        <v>218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219</v>
      </c>
      <c r="B68" s="1" t="s">
        <v>58</v>
      </c>
      <c r="C68" s="1" t="s">
        <v>7</v>
      </c>
      <c r="D68" s="1" t="s">
        <v>109</v>
      </c>
      <c r="E68" s="25">
        <v>6346.7579999999998</v>
      </c>
    </row>
    <row r="69" spans="1:22" x14ac:dyDescent="0.25">
      <c r="A69" s="6" t="s">
        <v>220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221</v>
      </c>
      <c r="B70" s="1" t="s">
        <v>63</v>
      </c>
      <c r="C70" s="1" t="s">
        <v>15</v>
      </c>
      <c r="D70" s="9">
        <f>E68/E2</f>
        <v>15.179999999999998</v>
      </c>
    </row>
    <row r="71" spans="1:22" s="5" customFormat="1" ht="31.5" x14ac:dyDescent="0.25">
      <c r="A71" s="18" t="s">
        <v>222</v>
      </c>
      <c r="B71" s="3" t="s">
        <v>50</v>
      </c>
      <c r="C71" s="3" t="s">
        <v>7</v>
      </c>
      <c r="D71" s="3" t="s">
        <v>118</v>
      </c>
      <c r="E71" s="19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223</v>
      </c>
      <c r="B72" s="1" t="s">
        <v>53</v>
      </c>
      <c r="C72" s="1" t="s">
        <v>15</v>
      </c>
      <c r="D72" s="8">
        <f>E73</f>
        <v>2335.08</v>
      </c>
    </row>
    <row r="73" spans="1:22" ht="31.5" x14ac:dyDescent="0.25">
      <c r="A73" s="6" t="s">
        <v>224</v>
      </c>
      <c r="B73" s="1" t="s">
        <v>55</v>
      </c>
      <c r="C73" s="1" t="s">
        <v>7</v>
      </c>
      <c r="D73" s="1" t="s">
        <v>118</v>
      </c>
      <c r="E73" s="16">
        <v>2335.08</v>
      </c>
    </row>
    <row r="74" spans="1:22" x14ac:dyDescent="0.25">
      <c r="A74" s="6" t="s">
        <v>225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227</v>
      </c>
      <c r="B76" s="1" t="s">
        <v>63</v>
      </c>
      <c r="C76" s="1" t="s">
        <v>15</v>
      </c>
      <c r="D76" s="9">
        <f>D72/E2</f>
        <v>5.5849796699354215</v>
      </c>
    </row>
    <row r="77" spans="1:22" s="5" customFormat="1" ht="31.5" x14ac:dyDescent="0.25">
      <c r="A77" s="18" t="s">
        <v>228</v>
      </c>
      <c r="B77" s="3" t="s">
        <v>50</v>
      </c>
      <c r="C77" s="3" t="s">
        <v>7</v>
      </c>
      <c r="D77" s="3" t="s">
        <v>120</v>
      </c>
      <c r="E77" s="19">
        <v>474.14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229</v>
      </c>
      <c r="B78" s="1" t="s">
        <v>53</v>
      </c>
      <c r="C78" s="1" t="s">
        <v>15</v>
      </c>
      <c r="D78" s="1">
        <f>E77</f>
        <v>474.14</v>
      </c>
    </row>
    <row r="79" spans="1:22" ht="31.5" x14ac:dyDescent="0.25">
      <c r="A79" s="6" t="s">
        <v>230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231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232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233</v>
      </c>
      <c r="B82" s="1" t="s">
        <v>63</v>
      </c>
      <c r="C82" s="1" t="s">
        <v>15</v>
      </c>
      <c r="D82" s="9">
        <f>E77/F77</f>
        <v>59.267499999999998</v>
      </c>
    </row>
    <row r="83" spans="1:22" s="5" customFormat="1" ht="47.25" x14ac:dyDescent="0.25">
      <c r="A83" s="18" t="s">
        <v>113</v>
      </c>
      <c r="B83" s="3" t="s">
        <v>50</v>
      </c>
      <c r="C83" s="3" t="s">
        <v>7</v>
      </c>
      <c r="D83" s="3" t="s">
        <v>123</v>
      </c>
      <c r="E83" s="19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8">
        <f>E85+E89</f>
        <v>234</v>
      </c>
      <c r="F84" s="1">
        <v>300</v>
      </c>
    </row>
    <row r="85" spans="1:22" ht="31.5" x14ac:dyDescent="0.25">
      <c r="A85" s="6" t="s">
        <v>234</v>
      </c>
      <c r="B85" s="1" t="s">
        <v>55</v>
      </c>
      <c r="C85" s="1" t="s">
        <v>7</v>
      </c>
      <c r="D85" s="1" t="s">
        <v>125</v>
      </c>
      <c r="E85" s="19">
        <v>0</v>
      </c>
      <c r="F85" s="30"/>
    </row>
    <row r="86" spans="1:22" x14ac:dyDescent="0.25">
      <c r="A86" s="6" t="s">
        <v>235</v>
      </c>
      <c r="B86" s="1" t="s">
        <v>58</v>
      </c>
      <c r="C86" s="1" t="s">
        <v>7</v>
      </c>
      <c r="D86" s="1" t="s">
        <v>112</v>
      </c>
      <c r="F86" s="30"/>
    </row>
    <row r="87" spans="1:22" x14ac:dyDescent="0.25">
      <c r="A87" s="6" t="s">
        <v>236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237</v>
      </c>
      <c r="B88" s="1" t="s">
        <v>63</v>
      </c>
      <c r="C88" s="1" t="s">
        <v>15</v>
      </c>
      <c r="D88" s="9">
        <f>E85/F84</f>
        <v>0</v>
      </c>
      <c r="F88" s="1" t="s">
        <v>124</v>
      </c>
    </row>
    <row r="89" spans="1:22" ht="31.5" x14ac:dyDescent="0.25">
      <c r="A89" s="6" t="s">
        <v>238</v>
      </c>
      <c r="B89" s="1" t="s">
        <v>55</v>
      </c>
      <c r="C89" s="1" t="s">
        <v>7</v>
      </c>
      <c r="D89" s="1" t="s">
        <v>127</v>
      </c>
      <c r="E89" s="19">
        <v>234</v>
      </c>
      <c r="F89" s="1">
        <f>F84</f>
        <v>300</v>
      </c>
    </row>
    <row r="90" spans="1:22" x14ac:dyDescent="0.25">
      <c r="A90" s="6" t="s">
        <v>239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240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241</v>
      </c>
      <c r="B92" s="1" t="s">
        <v>63</v>
      </c>
      <c r="C92" s="1" t="s">
        <v>15</v>
      </c>
      <c r="D92" s="9">
        <f>E89/F89</f>
        <v>0.78</v>
      </c>
    </row>
    <row r="93" spans="1:22" s="5" customFormat="1" ht="63" x14ac:dyDescent="0.25">
      <c r="A93" s="18" t="s">
        <v>117</v>
      </c>
      <c r="B93" s="3" t="s">
        <v>50</v>
      </c>
      <c r="C93" s="3" t="s">
        <v>7</v>
      </c>
      <c r="D93" s="3" t="s">
        <v>129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242</v>
      </c>
      <c r="B94" s="1" t="s">
        <v>53</v>
      </c>
      <c r="C94" s="1" t="s">
        <v>15</v>
      </c>
      <c r="D94" s="8">
        <f>E95+E99+E103+E107+E111+E115+E119+E123+E127+E131+E135+E139+E147+E143</f>
        <v>2128.1053499999998</v>
      </c>
    </row>
    <row r="95" spans="1:22" ht="31.5" x14ac:dyDescent="0.25">
      <c r="A95" s="6" t="s">
        <v>243</v>
      </c>
      <c r="B95" s="1" t="s">
        <v>55</v>
      </c>
      <c r="C95" s="1" t="s">
        <v>7</v>
      </c>
      <c r="D95" s="1" t="s">
        <v>130</v>
      </c>
      <c r="E95" s="16">
        <v>1.33</v>
      </c>
    </row>
    <row r="96" spans="1:22" x14ac:dyDescent="0.25">
      <c r="A96" s="6" t="s">
        <v>244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245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246</v>
      </c>
      <c r="B98" s="1" t="s">
        <v>63</v>
      </c>
      <c r="C98" s="1" t="s">
        <v>15</v>
      </c>
      <c r="D98" s="9">
        <f>E95/E2</f>
        <v>3.1810571633580482E-3</v>
      </c>
    </row>
    <row r="99" spans="1:5" ht="31.5" x14ac:dyDescent="0.25">
      <c r="A99" s="6" t="s">
        <v>247</v>
      </c>
      <c r="B99" s="1" t="s">
        <v>55</v>
      </c>
      <c r="C99" s="1" t="s">
        <v>7</v>
      </c>
      <c r="D99" s="1" t="s">
        <v>131</v>
      </c>
      <c r="E99" s="17">
        <v>498.58</v>
      </c>
    </row>
    <row r="100" spans="1:5" x14ac:dyDescent="0.25">
      <c r="A100" s="6" t="s">
        <v>248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249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250</v>
      </c>
      <c r="B102" s="1" t="s">
        <v>63</v>
      </c>
      <c r="C102" s="1" t="s">
        <v>15</v>
      </c>
      <c r="D102" s="9">
        <f>E99/E2</f>
        <v>1.1924898349677109</v>
      </c>
    </row>
    <row r="103" spans="1:5" ht="31.5" x14ac:dyDescent="0.25">
      <c r="A103" s="6" t="s">
        <v>251</v>
      </c>
      <c r="B103" s="1" t="s">
        <v>55</v>
      </c>
      <c r="C103" s="1" t="s">
        <v>7</v>
      </c>
      <c r="D103" s="1" t="s">
        <v>133</v>
      </c>
      <c r="E103" s="17">
        <v>274.93</v>
      </c>
    </row>
    <row r="104" spans="1:5" x14ac:dyDescent="0.25">
      <c r="A104" s="6" t="s">
        <v>252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253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254</v>
      </c>
      <c r="B106" s="1" t="s">
        <v>63</v>
      </c>
      <c r="C106" s="1" t="s">
        <v>15</v>
      </c>
      <c r="D106" s="9">
        <f>E103/E2</f>
        <v>0.65756995933987084</v>
      </c>
    </row>
    <row r="107" spans="1:5" ht="31.5" x14ac:dyDescent="0.25">
      <c r="A107" s="6" t="s">
        <v>255</v>
      </c>
      <c r="B107" s="1" t="s">
        <v>55</v>
      </c>
      <c r="C107" s="1" t="s">
        <v>7</v>
      </c>
      <c r="D107" s="1" t="s">
        <v>135</v>
      </c>
      <c r="E107" s="16">
        <v>0</v>
      </c>
    </row>
    <row r="108" spans="1:5" x14ac:dyDescent="0.25">
      <c r="A108" s="6" t="s">
        <v>256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258</v>
      </c>
      <c r="B110" s="1" t="s">
        <v>63</v>
      </c>
      <c r="C110" s="1" t="s">
        <v>15</v>
      </c>
      <c r="D110" s="9">
        <f>E107/E2</f>
        <v>0</v>
      </c>
    </row>
    <row r="111" spans="1:5" ht="47.25" x14ac:dyDescent="0.25">
      <c r="A111" s="6" t="s">
        <v>259</v>
      </c>
      <c r="B111" s="1" t="s">
        <v>55</v>
      </c>
      <c r="C111" s="1" t="s">
        <v>7</v>
      </c>
      <c r="D111" s="1" t="s">
        <v>136</v>
      </c>
      <c r="E111" s="16">
        <v>0</v>
      </c>
    </row>
    <row r="112" spans="1:5" x14ac:dyDescent="0.25">
      <c r="A112" s="6" t="s">
        <v>260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261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262</v>
      </c>
      <c r="B114" s="1" t="s">
        <v>63</v>
      </c>
      <c r="C114" s="1" t="s">
        <v>15</v>
      </c>
      <c r="D114" s="9">
        <f>E111/E2</f>
        <v>0</v>
      </c>
    </row>
    <row r="115" spans="1:5" ht="31.5" x14ac:dyDescent="0.25">
      <c r="A115" s="6" t="s">
        <v>263</v>
      </c>
      <c r="B115" s="1" t="s">
        <v>55</v>
      </c>
      <c r="C115" s="1" t="s">
        <v>7</v>
      </c>
      <c r="D115" s="1" t="s">
        <v>138</v>
      </c>
      <c r="E115" s="16">
        <v>712.02</v>
      </c>
    </row>
    <row r="116" spans="1:5" x14ac:dyDescent="0.25">
      <c r="A116" s="6" t="s">
        <v>264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265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266</v>
      </c>
      <c r="B118" s="1" t="s">
        <v>63</v>
      </c>
      <c r="C118" s="1" t="s">
        <v>15</v>
      </c>
      <c r="D118" s="9">
        <f>E115/E2</f>
        <v>1.7029897153790958</v>
      </c>
    </row>
    <row r="119" spans="1:5" ht="31.5" x14ac:dyDescent="0.25">
      <c r="A119" s="6" t="s">
        <v>267</v>
      </c>
      <c r="B119" s="1" t="s">
        <v>55</v>
      </c>
      <c r="C119" s="1" t="s">
        <v>7</v>
      </c>
      <c r="D119" s="1" t="s">
        <v>139</v>
      </c>
      <c r="E119" s="17">
        <v>103.27</v>
      </c>
    </row>
    <row r="120" spans="1:5" x14ac:dyDescent="0.25">
      <c r="A120" s="6" t="s">
        <v>268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269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270</v>
      </c>
      <c r="B122" s="1" t="s">
        <v>63</v>
      </c>
      <c r="C122" s="1" t="s">
        <v>15</v>
      </c>
      <c r="D122" s="9">
        <f>E119/E2</f>
        <v>0.24699832575938768</v>
      </c>
    </row>
    <row r="123" spans="1:5" ht="31.5" x14ac:dyDescent="0.25">
      <c r="A123" s="6" t="s">
        <v>271</v>
      </c>
      <c r="B123" s="1" t="s">
        <v>55</v>
      </c>
      <c r="C123" s="1" t="s">
        <v>7</v>
      </c>
      <c r="D123" s="1" t="s">
        <v>140</v>
      </c>
      <c r="E123" s="17">
        <v>75.430000000000007</v>
      </c>
    </row>
    <row r="124" spans="1:5" x14ac:dyDescent="0.25">
      <c r="A124" s="6" t="s">
        <v>272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273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274</v>
      </c>
      <c r="B126" s="1" t="s">
        <v>63</v>
      </c>
      <c r="C126" s="1" t="s">
        <v>15</v>
      </c>
      <c r="D126" s="9">
        <f>E123/E2</f>
        <v>0.18041138483616359</v>
      </c>
    </row>
    <row r="127" spans="1:5" ht="31.5" x14ac:dyDescent="0.25">
      <c r="A127" s="6" t="s">
        <v>275</v>
      </c>
      <c r="B127" s="1" t="s">
        <v>55</v>
      </c>
      <c r="C127" s="1" t="s">
        <v>7</v>
      </c>
      <c r="D127" s="1" t="s">
        <v>141</v>
      </c>
      <c r="E127" s="17">
        <v>285.48</v>
      </c>
    </row>
    <row r="128" spans="1:5" x14ac:dyDescent="0.25">
      <c r="A128" s="6" t="s">
        <v>276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277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278</v>
      </c>
      <c r="B130" s="1" t="s">
        <v>63</v>
      </c>
      <c r="C130" s="1" t="s">
        <v>15</v>
      </c>
      <c r="D130" s="9">
        <f>E127/E2</f>
        <v>0.68280315713944029</v>
      </c>
    </row>
    <row r="131" spans="1:6" ht="31.5" x14ac:dyDescent="0.25">
      <c r="A131" s="6" t="s">
        <v>279</v>
      </c>
      <c r="B131" s="1" t="s">
        <v>55</v>
      </c>
      <c r="C131" s="1" t="s">
        <v>7</v>
      </c>
      <c r="D131" s="9" t="s">
        <v>142</v>
      </c>
      <c r="E131" s="19">
        <v>0</v>
      </c>
    </row>
    <row r="132" spans="1:6" x14ac:dyDescent="0.25">
      <c r="A132" s="6" t="s">
        <v>280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281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282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283</v>
      </c>
      <c r="B135" s="1" t="s">
        <v>55</v>
      </c>
      <c r="C135" s="1" t="s">
        <v>7</v>
      </c>
      <c r="D135" s="9" t="s">
        <v>143</v>
      </c>
      <c r="E135" s="19">
        <v>0</v>
      </c>
    </row>
    <row r="136" spans="1:6" x14ac:dyDescent="0.25">
      <c r="A136" s="6" t="s">
        <v>284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285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286</v>
      </c>
      <c r="B138" s="1" t="s">
        <v>63</v>
      </c>
      <c r="C138" s="1" t="s">
        <v>15</v>
      </c>
      <c r="D138" s="9">
        <f>E135/E2</f>
        <v>0</v>
      </c>
    </row>
    <row r="139" spans="1:6" ht="31.5" x14ac:dyDescent="0.25">
      <c r="A139" s="6" t="s">
        <v>287</v>
      </c>
      <c r="B139" s="1" t="s">
        <v>55</v>
      </c>
      <c r="C139" s="1" t="s">
        <v>7</v>
      </c>
      <c r="D139" s="9" t="s">
        <v>144</v>
      </c>
      <c r="E139" s="19">
        <v>0</v>
      </c>
    </row>
    <row r="140" spans="1:6" x14ac:dyDescent="0.25">
      <c r="A140" s="6" t="s">
        <v>288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289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290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 t="s">
        <v>291</v>
      </c>
      <c r="B143" s="1" t="s">
        <v>55</v>
      </c>
      <c r="C143" s="1" t="s">
        <v>7</v>
      </c>
      <c r="D143" s="9" t="s">
        <v>208</v>
      </c>
      <c r="E143" s="19">
        <v>177.06535</v>
      </c>
      <c r="F143" s="11"/>
    </row>
    <row r="144" spans="1:6" x14ac:dyDescent="0.25">
      <c r="A144" s="6" t="s">
        <v>292</v>
      </c>
      <c r="B144" s="1" t="s">
        <v>58</v>
      </c>
      <c r="C144" s="1" t="s">
        <v>7</v>
      </c>
      <c r="D144" s="9" t="s">
        <v>112</v>
      </c>
    </row>
    <row r="145" spans="1:7" x14ac:dyDescent="0.25">
      <c r="A145" s="6" t="s">
        <v>293</v>
      </c>
      <c r="B145" s="1" t="s">
        <v>3</v>
      </c>
      <c r="C145" s="1" t="s">
        <v>7</v>
      </c>
      <c r="D145" s="9" t="s">
        <v>61</v>
      </c>
    </row>
    <row r="146" spans="1:7" x14ac:dyDescent="0.25">
      <c r="A146" s="6" t="s">
        <v>294</v>
      </c>
      <c r="B146" s="1" t="s">
        <v>63</v>
      </c>
      <c r="C146" s="1" t="s">
        <v>15</v>
      </c>
      <c r="D146" s="9">
        <f>E143/E2</f>
        <v>0.42349999999999999</v>
      </c>
      <c r="F146" s="11" t="s">
        <v>145</v>
      </c>
    </row>
    <row r="147" spans="1:7" ht="31.5" x14ac:dyDescent="0.25">
      <c r="A147" s="6" t="s">
        <v>295</v>
      </c>
      <c r="B147" s="1" t="s">
        <v>55</v>
      </c>
      <c r="C147" s="1" t="s">
        <v>7</v>
      </c>
      <c r="D147" s="1" t="s">
        <v>146</v>
      </c>
      <c r="E147" s="19">
        <v>0</v>
      </c>
      <c r="F147" s="12"/>
      <c r="G147" s="13"/>
    </row>
    <row r="148" spans="1:7" x14ac:dyDescent="0.25">
      <c r="A148" s="6" t="s">
        <v>296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297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298</v>
      </c>
      <c r="B150" s="1" t="s">
        <v>63</v>
      </c>
      <c r="C150" s="1" t="s">
        <v>15</v>
      </c>
      <c r="D150" s="9">
        <f>E147/E2</f>
        <v>0</v>
      </c>
    </row>
    <row r="151" spans="1:7" ht="47.25" x14ac:dyDescent="0.25">
      <c r="A151" s="18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299</v>
      </c>
      <c r="B152" s="1" t="s">
        <v>53</v>
      </c>
      <c r="C152" s="1" t="s">
        <v>15</v>
      </c>
      <c r="D152" s="8">
        <f>E153+E157+E161+E165+E169+E173+E177+E181+E185</f>
        <v>14676.807776400001</v>
      </c>
    </row>
    <row r="153" spans="1:7" ht="31.5" x14ac:dyDescent="0.25">
      <c r="A153" s="6" t="s">
        <v>300</v>
      </c>
      <c r="B153" s="1" t="s">
        <v>55</v>
      </c>
      <c r="C153" s="1" t="s">
        <v>7</v>
      </c>
      <c r="D153" s="1" t="s">
        <v>148</v>
      </c>
      <c r="E153" s="17">
        <f>'[3]гук(2016)'!$GU$39*12*'[3]гук(2016)'!$GU$4</f>
        <v>2019.3577763999999</v>
      </c>
      <c r="F153" s="19">
        <v>1</v>
      </c>
    </row>
    <row r="154" spans="1:7" x14ac:dyDescent="0.25">
      <c r="A154" s="6" t="s">
        <v>301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302</v>
      </c>
      <c r="B155" s="1" t="s">
        <v>3</v>
      </c>
      <c r="C155" s="1" t="s">
        <v>7</v>
      </c>
      <c r="D155" s="1" t="s">
        <v>211</v>
      </c>
    </row>
    <row r="156" spans="1:7" x14ac:dyDescent="0.25">
      <c r="A156" s="6" t="s">
        <v>303</v>
      </c>
      <c r="B156" s="1" t="s">
        <v>63</v>
      </c>
      <c r="C156" s="1" t="s">
        <v>15</v>
      </c>
      <c r="D156" s="9">
        <f>E153/F153</f>
        <v>2019.3577763999999</v>
      </c>
    </row>
    <row r="157" spans="1:7" ht="31.5" x14ac:dyDescent="0.25">
      <c r="A157" s="6" t="s">
        <v>304</v>
      </c>
      <c r="B157" s="1" t="s">
        <v>55</v>
      </c>
      <c r="C157" s="1" t="s">
        <v>7</v>
      </c>
      <c r="D157" s="1" t="s">
        <v>150</v>
      </c>
      <c r="E157" s="19">
        <v>248.52</v>
      </c>
    </row>
    <row r="158" spans="1:7" x14ac:dyDescent="0.25">
      <c r="A158" s="6" t="s">
        <v>305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306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307</v>
      </c>
      <c r="B160" s="1" t="s">
        <v>63</v>
      </c>
      <c r="C160" s="1" t="s">
        <v>15</v>
      </c>
      <c r="D160" s="9">
        <f>E157/E2</f>
        <v>0.59440325281033246</v>
      </c>
    </row>
    <row r="161" spans="1:5" ht="31.5" x14ac:dyDescent="0.25">
      <c r="A161" s="6" t="s">
        <v>308</v>
      </c>
      <c r="B161" s="1" t="s">
        <v>55</v>
      </c>
      <c r="C161" s="1" t="s">
        <v>7</v>
      </c>
      <c r="D161" s="1" t="s">
        <v>151</v>
      </c>
      <c r="E161" s="19">
        <v>0</v>
      </c>
    </row>
    <row r="162" spans="1:5" x14ac:dyDescent="0.25">
      <c r="A162" s="6" t="s">
        <v>309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310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311</v>
      </c>
      <c r="B164" s="1" t="s">
        <v>63</v>
      </c>
      <c r="C164" s="1" t="s">
        <v>15</v>
      </c>
      <c r="D164" s="9">
        <f>E161/E2</f>
        <v>0</v>
      </c>
    </row>
    <row r="165" spans="1:5" ht="31.5" x14ac:dyDescent="0.25">
      <c r="A165" s="6" t="s">
        <v>312</v>
      </c>
      <c r="B165" s="1" t="s">
        <v>55</v>
      </c>
      <c r="C165" s="1" t="s">
        <v>7</v>
      </c>
      <c r="D165" s="1" t="s">
        <v>152</v>
      </c>
      <c r="E165" s="19">
        <v>36.72</v>
      </c>
    </row>
    <row r="166" spans="1:5" x14ac:dyDescent="0.25">
      <c r="A166" s="6" t="s">
        <v>313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314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315</v>
      </c>
      <c r="B168" s="1" t="s">
        <v>63</v>
      </c>
      <c r="C168" s="1" t="s">
        <v>15</v>
      </c>
      <c r="D168" s="9">
        <f>E165/E2</f>
        <v>8.782587897632145E-2</v>
      </c>
    </row>
    <row r="169" spans="1:5" ht="31.5" x14ac:dyDescent="0.25">
      <c r="A169" s="6" t="s">
        <v>316</v>
      </c>
      <c r="B169" s="1" t="s">
        <v>55</v>
      </c>
      <c r="C169" s="1" t="s">
        <v>7</v>
      </c>
      <c r="D169" s="1" t="s">
        <v>153</v>
      </c>
      <c r="E169" s="19">
        <v>1312.75</v>
      </c>
    </row>
    <row r="170" spans="1:5" x14ac:dyDescent="0.25">
      <c r="A170" s="6" t="s">
        <v>317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319</v>
      </c>
      <c r="B172" s="1" t="s">
        <v>63</v>
      </c>
      <c r="C172" s="1" t="s">
        <v>15</v>
      </c>
      <c r="D172" s="9">
        <f>E169/E2</f>
        <v>3.1397990911265246</v>
      </c>
    </row>
    <row r="173" spans="1:5" ht="31.5" x14ac:dyDescent="0.25">
      <c r="A173" s="6" t="s">
        <v>320</v>
      </c>
      <c r="B173" s="1" t="s">
        <v>55</v>
      </c>
      <c r="C173" s="1" t="s">
        <v>7</v>
      </c>
      <c r="D173" s="1" t="s">
        <v>154</v>
      </c>
      <c r="E173" s="19">
        <v>0</v>
      </c>
    </row>
    <row r="174" spans="1:5" x14ac:dyDescent="0.25">
      <c r="A174" s="6" t="s">
        <v>321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323</v>
      </c>
      <c r="B176" s="1" t="s">
        <v>63</v>
      </c>
      <c r="C176" s="1" t="s">
        <v>15</v>
      </c>
      <c r="D176" s="9">
        <f>E173/E2</f>
        <v>0</v>
      </c>
    </row>
    <row r="177" spans="1:6" ht="31.5" x14ac:dyDescent="0.25">
      <c r="A177" s="6" t="s">
        <v>324</v>
      </c>
      <c r="B177" s="1" t="s">
        <v>55</v>
      </c>
      <c r="C177" s="1" t="s">
        <v>7</v>
      </c>
      <c r="D177" s="1" t="s">
        <v>155</v>
      </c>
      <c r="E177" s="19">
        <v>6079.4</v>
      </c>
      <c r="F177" s="19" t="s">
        <v>156</v>
      </c>
    </row>
    <row r="178" spans="1:6" x14ac:dyDescent="0.25">
      <c r="A178" s="6" t="s">
        <v>325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326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327</v>
      </c>
      <c r="B180" s="1" t="s">
        <v>63</v>
      </c>
      <c r="C180" s="1" t="s">
        <v>15</v>
      </c>
      <c r="D180" s="9">
        <f>E177/E2</f>
        <v>14.540540540540539</v>
      </c>
    </row>
    <row r="181" spans="1:6" ht="31.5" x14ac:dyDescent="0.25">
      <c r="A181" s="6" t="s">
        <v>328</v>
      </c>
      <c r="B181" s="1" t="s">
        <v>55</v>
      </c>
      <c r="C181" s="1" t="s">
        <v>7</v>
      </c>
      <c r="D181" s="1" t="s">
        <v>157</v>
      </c>
      <c r="E181" s="19">
        <v>4980.0600000000004</v>
      </c>
    </row>
    <row r="182" spans="1:6" x14ac:dyDescent="0.25">
      <c r="A182" s="6" t="s">
        <v>329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330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331</v>
      </c>
      <c r="B184" s="1" t="s">
        <v>63</v>
      </c>
      <c r="C184" s="1" t="s">
        <v>15</v>
      </c>
      <c r="D184" s="9">
        <f>E181/E2</f>
        <v>11.911169576656302</v>
      </c>
    </row>
    <row r="185" spans="1:6" ht="31.5" x14ac:dyDescent="0.25">
      <c r="A185" s="6" t="s">
        <v>332</v>
      </c>
      <c r="B185" s="1" t="s">
        <v>55</v>
      </c>
      <c r="C185" s="1" t="s">
        <v>7</v>
      </c>
      <c r="D185" s="9" t="s">
        <v>158</v>
      </c>
      <c r="E185" s="19">
        <v>0</v>
      </c>
    </row>
    <row r="186" spans="1:6" x14ac:dyDescent="0.25">
      <c r="A186" s="6" t="s">
        <v>333</v>
      </c>
      <c r="B186" s="1" t="s">
        <v>58</v>
      </c>
      <c r="C186" s="1" t="s">
        <v>7</v>
      </c>
      <c r="D186" s="9" t="s">
        <v>112</v>
      </c>
    </row>
    <row r="187" spans="1:6" x14ac:dyDescent="0.25">
      <c r="A187" s="6" t="s">
        <v>334</v>
      </c>
      <c r="B187" s="1" t="s">
        <v>3</v>
      </c>
      <c r="C187" s="1" t="s">
        <v>7</v>
      </c>
      <c r="D187" s="9" t="s">
        <v>61</v>
      </c>
    </row>
    <row r="188" spans="1:6" x14ac:dyDescent="0.25">
      <c r="A188" s="6" t="s">
        <v>335</v>
      </c>
      <c r="B188" s="1" t="s">
        <v>63</v>
      </c>
      <c r="C188" s="1" t="s">
        <v>15</v>
      </c>
      <c r="D188" s="9">
        <f>E185/E2</f>
        <v>0</v>
      </c>
    </row>
    <row r="189" spans="1:6" ht="47.25" x14ac:dyDescent="0.25">
      <c r="A189" s="18" t="s">
        <v>336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337</v>
      </c>
      <c r="B190" s="1" t="s">
        <v>53</v>
      </c>
      <c r="C190" s="1" t="s">
        <v>15</v>
      </c>
      <c r="D190" s="1">
        <f>E191+E195+E199+E203+E207+E211+E215+E219+E223+E227</f>
        <v>5013.29</v>
      </c>
      <c r="F190" s="14"/>
    </row>
    <row r="191" spans="1:6" ht="31.5" x14ac:dyDescent="0.25">
      <c r="A191" s="6" t="s">
        <v>338</v>
      </c>
      <c r="B191" s="1" t="s">
        <v>55</v>
      </c>
      <c r="C191" s="1" t="s">
        <v>7</v>
      </c>
      <c r="D191" s="1" t="s">
        <v>160</v>
      </c>
      <c r="E191" s="19">
        <v>0</v>
      </c>
    </row>
    <row r="192" spans="1:6" x14ac:dyDescent="0.25">
      <c r="A192" s="6" t="s">
        <v>339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340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341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342</v>
      </c>
      <c r="B195" s="1" t="s">
        <v>55</v>
      </c>
      <c r="C195" s="1" t="s">
        <v>7</v>
      </c>
      <c r="D195" s="1" t="s">
        <v>161</v>
      </c>
      <c r="E195" s="19">
        <v>0</v>
      </c>
    </row>
    <row r="196" spans="1:5" x14ac:dyDescent="0.25">
      <c r="A196" s="6" t="s">
        <v>343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344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345</v>
      </c>
      <c r="B198" s="1" t="s">
        <v>63</v>
      </c>
      <c r="C198" s="1" t="s">
        <v>15</v>
      </c>
      <c r="D198" s="9">
        <f>E195/E2</f>
        <v>0</v>
      </c>
    </row>
    <row r="199" spans="1:5" ht="31.5" x14ac:dyDescent="0.25">
      <c r="A199" s="6" t="s">
        <v>346</v>
      </c>
      <c r="B199" s="1" t="s">
        <v>55</v>
      </c>
      <c r="C199" s="1" t="s">
        <v>7</v>
      </c>
      <c r="D199" s="1" t="s">
        <v>162</v>
      </c>
      <c r="E199" s="19">
        <v>0</v>
      </c>
    </row>
    <row r="200" spans="1:5" x14ac:dyDescent="0.25">
      <c r="A200" s="6" t="s">
        <v>347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349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350</v>
      </c>
      <c r="B203" s="1" t="s">
        <v>55</v>
      </c>
      <c r="C203" s="1" t="s">
        <v>7</v>
      </c>
      <c r="D203" s="1" t="s">
        <v>163</v>
      </c>
      <c r="E203" s="19">
        <v>0</v>
      </c>
    </row>
    <row r="204" spans="1:5" x14ac:dyDescent="0.25">
      <c r="A204" s="6" t="s">
        <v>351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352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353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354</v>
      </c>
      <c r="B207" s="1" t="s">
        <v>55</v>
      </c>
      <c r="C207" s="1" t="s">
        <v>7</v>
      </c>
      <c r="D207" s="1" t="s">
        <v>164</v>
      </c>
      <c r="E207" s="19">
        <v>5013.29</v>
      </c>
    </row>
    <row r="208" spans="1:5" x14ac:dyDescent="0.25">
      <c r="A208" s="6" t="s">
        <v>355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357</v>
      </c>
      <c r="B210" s="1" t="s">
        <v>63</v>
      </c>
      <c r="C210" s="1" t="s">
        <v>15</v>
      </c>
      <c r="D210" s="9">
        <f>E207/E2</f>
        <v>11.990648170294188</v>
      </c>
    </row>
    <row r="211" spans="1:5" ht="31.5" x14ac:dyDescent="0.25">
      <c r="A211" s="6" t="s">
        <v>358</v>
      </c>
      <c r="B211" s="1" t="s">
        <v>55</v>
      </c>
      <c r="C211" s="1" t="s">
        <v>7</v>
      </c>
      <c r="D211" s="1" t="s">
        <v>165</v>
      </c>
      <c r="E211" s="19">
        <v>0</v>
      </c>
    </row>
    <row r="212" spans="1:5" x14ac:dyDescent="0.25">
      <c r="A212" s="6" t="s">
        <v>359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360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361</v>
      </c>
      <c r="B214" s="1" t="s">
        <v>63</v>
      </c>
      <c r="C214" s="1" t="s">
        <v>15</v>
      </c>
      <c r="D214" s="9">
        <f>E211/E2</f>
        <v>0</v>
      </c>
    </row>
    <row r="215" spans="1:5" ht="31.5" x14ac:dyDescent="0.25">
      <c r="A215" s="6" t="s">
        <v>362</v>
      </c>
      <c r="B215" s="1" t="s">
        <v>55</v>
      </c>
      <c r="C215" s="1" t="s">
        <v>7</v>
      </c>
      <c r="D215" s="1" t="s">
        <v>166</v>
      </c>
      <c r="E215" s="19">
        <v>0</v>
      </c>
    </row>
    <row r="216" spans="1:5" x14ac:dyDescent="0.25">
      <c r="A216" s="6" t="s">
        <v>363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365</v>
      </c>
      <c r="B218" s="1" t="s">
        <v>63</v>
      </c>
      <c r="C218" s="1" t="s">
        <v>15</v>
      </c>
      <c r="D218" s="9">
        <f>E215/E2</f>
        <v>0</v>
      </c>
    </row>
    <row r="219" spans="1:5" ht="31.5" x14ac:dyDescent="0.25">
      <c r="A219" s="6" t="s">
        <v>366</v>
      </c>
      <c r="B219" s="1" t="s">
        <v>55</v>
      </c>
      <c r="C219" s="1" t="s">
        <v>7</v>
      </c>
      <c r="D219" s="1" t="s">
        <v>167</v>
      </c>
      <c r="E219" s="19">
        <v>0</v>
      </c>
    </row>
    <row r="220" spans="1:5" x14ac:dyDescent="0.25">
      <c r="A220" s="6" t="s">
        <v>367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369</v>
      </c>
      <c r="B222" s="1" t="s">
        <v>63</v>
      </c>
      <c r="C222" s="1" t="s">
        <v>15</v>
      </c>
      <c r="D222" s="9">
        <f>E219/E2</f>
        <v>0</v>
      </c>
    </row>
    <row r="223" spans="1:5" ht="31.5" x14ac:dyDescent="0.25">
      <c r="A223" s="6" t="s">
        <v>370</v>
      </c>
      <c r="B223" s="1" t="s">
        <v>55</v>
      </c>
      <c r="C223" s="1" t="s">
        <v>7</v>
      </c>
      <c r="D223" s="1" t="s">
        <v>168</v>
      </c>
      <c r="E223" s="19">
        <v>0</v>
      </c>
    </row>
    <row r="224" spans="1:5" x14ac:dyDescent="0.25">
      <c r="A224" s="6" t="s">
        <v>371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373</v>
      </c>
      <c r="B226" s="1" t="s">
        <v>63</v>
      </c>
      <c r="C226" s="1" t="s">
        <v>15</v>
      </c>
      <c r="D226" s="9">
        <f>E223/E2</f>
        <v>0</v>
      </c>
    </row>
    <row r="227" spans="1:6" ht="31.5" x14ac:dyDescent="0.25">
      <c r="A227" s="6" t="s">
        <v>374</v>
      </c>
      <c r="B227" s="1" t="s">
        <v>55</v>
      </c>
      <c r="C227" s="1" t="s">
        <v>7</v>
      </c>
      <c r="D227" s="1" t="s">
        <v>169</v>
      </c>
      <c r="E227" s="19">
        <v>0</v>
      </c>
      <c r="F227" s="19" t="s">
        <v>170</v>
      </c>
    </row>
    <row r="228" spans="1:6" x14ac:dyDescent="0.25">
      <c r="A228" s="6" t="s">
        <v>375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376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377</v>
      </c>
      <c r="B230" s="1" t="s">
        <v>63</v>
      </c>
      <c r="C230" s="1" t="s">
        <v>15</v>
      </c>
      <c r="D230" s="9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5">
        <f>SUM(D28,D34,D60,D66,D72,D78,D84,D94,D152,D190)</f>
        <v>39936.473622650003</v>
      </c>
    </row>
    <row r="232" spans="1:6" x14ac:dyDescent="0.25">
      <c r="A232" s="27" t="s">
        <v>173</v>
      </c>
      <c r="B232" s="27"/>
      <c r="C232" s="27"/>
      <c r="D232" s="27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0</v>
      </c>
      <c r="E233" s="19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0</v>
      </c>
      <c r="E234" s="19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19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-13198.8</v>
      </c>
      <c r="E236" s="19" t="s">
        <v>209</v>
      </c>
    </row>
    <row r="237" spans="1:6" x14ac:dyDescent="0.25">
      <c r="A237" s="27" t="s">
        <v>183</v>
      </c>
      <c r="B237" s="27"/>
      <c r="C237" s="27"/>
      <c r="D237" s="27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19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19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19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19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19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19" t="s">
        <v>185</v>
      </c>
    </row>
    <row r="244" spans="1:5" x14ac:dyDescent="0.25">
      <c r="A244" s="27" t="s">
        <v>192</v>
      </c>
      <c r="B244" s="27"/>
      <c r="C244" s="27"/>
      <c r="D244" s="27"/>
      <c r="E244" s="11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19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19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19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19" t="s">
        <v>185</v>
      </c>
    </row>
    <row r="249" spans="1:5" x14ac:dyDescent="0.25">
      <c r="A249" s="27" t="s">
        <v>198</v>
      </c>
      <c r="B249" s="27"/>
      <c r="C249" s="27"/>
      <c r="D249" s="27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19</v>
      </c>
      <c r="E250" s="19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19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7">
        <v>20500</v>
      </c>
      <c r="E252" s="19" t="s">
        <v>201</v>
      </c>
    </row>
    <row r="256" spans="1:5" x14ac:dyDescent="0.25">
      <c r="A256" s="28" t="s">
        <v>206</v>
      </c>
      <c r="B256" s="28"/>
      <c r="D256" s="26" t="s">
        <v>207</v>
      </c>
    </row>
  </sheetData>
  <sheetProtection password="CC29" sheet="1" objects="1" scenarios="1" selectLockedCells="1" selectUnlockedCells="1"/>
  <mergeCells count="10">
    <mergeCell ref="A2:D2"/>
    <mergeCell ref="A8:D8"/>
    <mergeCell ref="A26:D26"/>
    <mergeCell ref="F25:G25"/>
    <mergeCell ref="F85:F86"/>
    <mergeCell ref="A232:D232"/>
    <mergeCell ref="A256:B256"/>
    <mergeCell ref="A237:D237"/>
    <mergeCell ref="A244:D244"/>
    <mergeCell ref="A249:D249"/>
  </mergeCells>
  <pageMargins left="0.7" right="0.7" top="0.75" bottom="0.75" header="0.3" footer="0.3"/>
  <pageSetup paperSize="9" scale="52" orientation="portrait" horizontalDpi="180" verticalDpi="180" r:id="rId1"/>
  <rowBreaks count="3" manualBreakCount="3">
    <brk id="64" max="16383" man="1"/>
    <brk id="126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2021-03-30T12:42:03Z</dcterms:modified>
</cp:coreProperties>
</file>