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<sst xmlns="http://schemas.openxmlformats.org/spreadsheetml/2006/main" count="947" uniqueCount="389">
  <si>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</si>
  <si>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</si>
  <si>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</si>
  <si>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</si>
  <si>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</si>
  <si>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</si>
  <si>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</si>
  <si>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</si>
  <si>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</si>
  <si>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</si>
  <si>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</si>
  <si>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</si>
  <si>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</si>
  <si>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</si>
  <si>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</si>
  <si>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</si>
  <si>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</si>
  <si>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</si>
  <si>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</si>
  <si>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</si>
  <si>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</si>
  <si>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</si>
  <si>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</si>
  <si>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</si>
  <si>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</si>
  <si>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</si>
  <si>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</si>
  <si>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</si>
  <si>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</si>
  <si>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</si>
  <si>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</si>
  <si>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</si>
  <si>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</si>
  <si>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</si>
  <si>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</si>
  <si>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</si>
  <si>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</si>
  <si>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</si>
  <si>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</si>
  <si>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</si>
  <si>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</si>
  <si>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</si>
  <si>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</si>
  <si>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</si>
  <si>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</si>
  <si>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</si>
  <si>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</si>
  <si>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</si>
  <si>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</si>
  <si>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</si>
  <si>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</si>
  <si>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</si>
  <si>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</si>
  <si>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</si>
  <si>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</si>
  <si>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</si>
  <si>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</si>
  <si>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</si>
  <si>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</si>
  <si>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</si>
  <si>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</si>
  <si>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</si>
  <si>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</si>
  <si>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</si>
  <si>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</si>
  <si>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</si>
  <si>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</si>
  <si>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</si>
  <si>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</si>
  <si>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</si>
  <si>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</si>
  <si>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</si>
  <si>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</si>
  <si>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</si>
  <si>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</si>
  <si>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</si>
  <si>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</si>
  <si>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</si>
  <si>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</si>
  <si>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</si>
  <si>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</si>
  <si>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</si>
  <si>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</si>
  <si>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</si>
  <si>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</si>
  <si>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</si>
  <si>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</si>
  <si>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</si>
  <si>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</si>
  <si>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</si>
  <si>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</si>
  <si>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</si>
  <si>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</si>
  <si>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</si>
  <si>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</si>
  <si>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</si>
  <si>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</si>
  <si>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</si>
  <si>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</si>
  <si>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</si>
  <si>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</si>
  <si>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</si>
  <si>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</si>
  <si>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</si>
  <si>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</si>
  <si>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</si>
  <si>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</si>
  <si>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</si>
  <si>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</si>
  <si>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</si>
  <si>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</si>
  <si>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</si>
  <si>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</si>
  <si>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</si>
  <si>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</si>
  <si>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</si>
  <si>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</si>
  <si>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</si>
  <si>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</si>
  <si>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</si>
  <si>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</si>
  <si>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</si>
  <si>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</si>
  <si>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</si>
  <si>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</si>
  <si>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</si>
  <si>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</si>
  <si>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</si>
  <si>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</si>
  <si>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</si>
  <si>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</si>
  <si>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</si>
  <si>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</si>
  <si>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</si>
  <si>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</si>
  <si>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</si>
  <si>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</si>
  <si>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</si>
  <si>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</si>
  <si>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</si>
  <si>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</si>
  <si>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</si>
  <si>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</si>
  <si>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</si>
  <si>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</si>
  <si>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</si>
  <si>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</si>
  <si>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</si>
  <si>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</si>
  <si>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</si>
  <si>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</si>
  <si>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</si>
  <si>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</si>
  <si>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</si>
  <si>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</si>
  <si>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</si>
  <si>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</si>
  <si>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</si>
  <si>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</si>
  <si>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</si>
  <si>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</si>
  <si>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</si>
  <si>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</si>
  <si>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</si>
  <si>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</si>
  <si>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</si>
  <si>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</si>
  <si>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</si>
  <si>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</si>
  <si>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</si>
  <si>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</si>
  <si>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</si>
  <si>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</si>
  <si>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</si>
  <si>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</si>
  <si>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</si>
  <si>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</si>
  <si>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</si>
  <si>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</si>
  <si>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</si>
  <si>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</si>
  <si>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</si>
  <si>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</si>
  <si>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</si>
  <si>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</si>
  <si>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</si>
  <si>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</si>
  <si>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</si>
  <si>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</si>
  <si>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</si>
  <si>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</si>
  <si>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</si>
  <si>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</si>
  <si>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</si>
  <si>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</si>
  <si>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</si>
  <si>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</si>
  <si>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</si>
  <si>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</si>
  <si>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</si>
  <si>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</si>
  <si>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</si>
  <si>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</si>
  <si>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</si>
  <si>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</si>
  <si>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</si>
  <si>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</si>
  <si>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</si>
  <si>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</si>
  <si>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</si>
  <si>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</si>
  <si>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</si>
  <si>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</si>
  <si>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</si>
  <si>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</si>
  <si>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</si>
  <si>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</si>
  <si>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</si>
  <si>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</si>
  <si>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</si>
  <si>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</si>
  <si>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</si>
  <si>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</si>
  <si>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</si>
  <si>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</si>
  <si>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</si>
  <si>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</si>
  <si>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</si>
  <si>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</si>
  <si>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27  ул. Гагарина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</si>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</sst>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&#1043;&#1072;&#1075;&#1072;&#1088;&#1080;&#1085;&#1072;,%20&#1076;.%2027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CF38">
            <v>0.139961</v>
          </cell>
        </row>
        <row r="39">
          <cell r="CF39">
            <v>0.099636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H4">
            <v>2440.5</v>
          </cell>
        </row>
        <row r="38">
          <cell r="CF38">
            <v>0.139961</v>
          </cell>
        </row>
        <row r="42">
          <cell r="CF42">
            <v>0.162895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CH123">
            <v>142644.56888640003</v>
          </cell>
        </row>
        <row r="124">
          <cell r="CH124">
            <v>156040.21159200007</v>
          </cell>
        </row>
        <row r="125">
          <cell r="CH125">
            <v>37128.149520000006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972.05</v>
          </cell>
        </row>
        <row r="24">
          <cell r="D24">
            <v>-298459.28899959987</v>
          </cell>
        </row>
        <row r="25">
          <cell r="D25">
            <v>113382.76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23" width="9.140625" style="3" customWidth="1"/>
    <col min="24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229</v>
      </c>
      <c r="B2" s="22"/>
      <c r="C2" s="22"/>
      <c r="D2" s="22"/>
      <c r="E2" s="2">
        <v>2524.9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230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231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232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972.05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-298459.28899959987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113382.76</v>
      </c>
    </row>
    <row r="12" spans="1:4" ht="31.5">
      <c r="A12" s="7" t="s">
        <v>77</v>
      </c>
      <c r="B12" s="1" t="s">
        <v>78</v>
      </c>
      <c r="C12" s="1" t="s">
        <v>73</v>
      </c>
      <c r="D12" s="23">
        <f>D13+D14+D15</f>
        <v>335812.92999840004</v>
      </c>
    </row>
    <row r="13" spans="1:4" ht="15.75">
      <c r="A13" s="7" t="s">
        <v>94</v>
      </c>
      <c r="B13" s="16" t="s">
        <v>79</v>
      </c>
      <c r="C13" s="1" t="s">
        <v>73</v>
      </c>
      <c r="D13" s="23">
        <f>'[3]ГУК 2019'!$CH$124</f>
        <v>156040.21159200007</v>
      </c>
    </row>
    <row r="14" spans="1:4" ht="15.75">
      <c r="A14" s="7" t="s">
        <v>95</v>
      </c>
      <c r="B14" s="16" t="s">
        <v>80</v>
      </c>
      <c r="C14" s="1" t="s">
        <v>73</v>
      </c>
      <c r="D14" s="23">
        <f>'[3]ГУК 2019'!$CH$123</f>
        <v>142644.56888640003</v>
      </c>
    </row>
    <row r="15" spans="1:4" ht="15.75">
      <c r="A15" s="7" t="s">
        <v>96</v>
      </c>
      <c r="B15" s="16" t="s">
        <v>81</v>
      </c>
      <c r="C15" s="1" t="s">
        <v>73</v>
      </c>
      <c r="D15" s="23">
        <f>'[3]ГУК 2019'!$CH$125</f>
        <v>37128.149520000006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232284.06999840002</v>
      </c>
      <c r="E16" s="2">
        <v>287580.54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D12-D25+D250+D266</f>
        <v>232284.06999840002</v>
      </c>
    </row>
    <row r="18" spans="1:4" ht="31.5">
      <c r="A18" s="16" t="s">
        <v>84</v>
      </c>
      <c r="B18" s="16" t="s">
        <v>98</v>
      </c>
      <c r="C18" s="16" t="s">
        <v>73</v>
      </c>
      <c r="D18" s="16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6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6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6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-65203.16900119984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5055.89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D22-D245</f>
        <v>-1216190.9458171998</v>
      </c>
    </row>
    <row r="25" spans="1:5" ht="15.75">
      <c r="A25" s="16" t="s">
        <v>93</v>
      </c>
      <c r="B25" s="16" t="s">
        <v>101</v>
      </c>
      <c r="C25" s="16" t="s">
        <v>73</v>
      </c>
      <c r="D25" s="17">
        <v>134697.51</v>
      </c>
      <c r="E25" s="2">
        <f>61250.76</f>
        <v>61250.76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23737.57</v>
      </c>
      <c r="E28" s="2">
        <v>23737.57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4">
        <f>E28/E2</f>
        <v>9.401390154065506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885658.2599999999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1638.27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3">
        <f>E35/E2</f>
        <v>0.6488454988316369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782.73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3">
        <f>E39/E2</f>
        <v>0.3100043566081825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861307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341.1251930769535</v>
      </c>
    </row>
    <row r="47" spans="1:5" ht="31.5">
      <c r="A47" s="7" t="s">
        <v>211</v>
      </c>
      <c r="B47" s="1" t="s">
        <v>106</v>
      </c>
      <c r="C47" s="1" t="s">
        <v>67</v>
      </c>
      <c r="D47" s="1" t="s">
        <v>14</v>
      </c>
      <c r="E47" s="2">
        <v>21498.44</v>
      </c>
    </row>
    <row r="48" spans="1:4" ht="15.75">
      <c r="A48" s="7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214</v>
      </c>
      <c r="B50" s="1" t="s">
        <v>108</v>
      </c>
      <c r="C50" s="1" t="s">
        <v>73</v>
      </c>
      <c r="D50" s="23">
        <f>E47/E2</f>
        <v>8.514570874094023</v>
      </c>
    </row>
    <row r="51" spans="1:5" ht="47.25">
      <c r="A51" s="7" t="s">
        <v>215</v>
      </c>
      <c r="B51" s="1" t="s">
        <v>106</v>
      </c>
      <c r="C51" s="1" t="s">
        <v>67</v>
      </c>
      <c r="D51" s="23" t="s">
        <v>201</v>
      </c>
      <c r="E51" s="2">
        <v>431.82</v>
      </c>
    </row>
    <row r="52" spans="1:4" ht="15.75">
      <c r="A52" s="7" t="s">
        <v>216</v>
      </c>
      <c r="B52" s="1" t="s">
        <v>107</v>
      </c>
      <c r="C52" s="1" t="s">
        <v>67</v>
      </c>
      <c r="D52" s="23" t="s">
        <v>147</v>
      </c>
    </row>
    <row r="53" spans="1:4" ht="15.75">
      <c r="A53" s="7" t="s">
        <v>217</v>
      </c>
      <c r="B53" s="1" t="s">
        <v>64</v>
      </c>
      <c r="C53" s="1" t="s">
        <v>67</v>
      </c>
      <c r="D53" s="23" t="s">
        <v>10</v>
      </c>
    </row>
    <row r="54" spans="1:4" ht="15.75">
      <c r="A54" s="7" t="s">
        <v>218</v>
      </c>
      <c r="B54" s="1" t="s">
        <v>108</v>
      </c>
      <c r="C54" s="1" t="s">
        <v>73</v>
      </c>
      <c r="D54" s="23">
        <f>E51/E2</f>
        <v>0.17102459503346668</v>
      </c>
    </row>
    <row r="55" spans="1:5" ht="31.5">
      <c r="A55" s="7" t="s">
        <v>219</v>
      </c>
      <c r="B55" s="1" t="s">
        <v>106</v>
      </c>
      <c r="C55" s="1" t="s">
        <v>67</v>
      </c>
      <c r="D55" s="23" t="s">
        <v>200</v>
      </c>
      <c r="E55" s="2">
        <v>0</v>
      </c>
    </row>
    <row r="56" spans="1:4" ht="15.75">
      <c r="A56" s="7" t="s">
        <v>220</v>
      </c>
      <c r="B56" s="1" t="s">
        <v>107</v>
      </c>
      <c r="C56" s="1" t="s">
        <v>67</v>
      </c>
      <c r="D56" s="23" t="s">
        <v>147</v>
      </c>
    </row>
    <row r="57" spans="1:4" ht="15.75">
      <c r="A57" s="7" t="s">
        <v>221</v>
      </c>
      <c r="B57" s="1" t="s">
        <v>64</v>
      </c>
      <c r="C57" s="1" t="s">
        <v>67</v>
      </c>
      <c r="D57" s="23" t="s">
        <v>10</v>
      </c>
    </row>
    <row r="58" spans="1:4" ht="15.75">
      <c r="A58" s="7" t="s">
        <v>222</v>
      </c>
      <c r="B58" s="1" t="s">
        <v>108</v>
      </c>
      <c r="C58" s="1" t="s">
        <v>73</v>
      </c>
      <c r="D58" s="23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20921.15</v>
      </c>
      <c r="E60" s="2">
        <v>20921.15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4">
        <f>E60/E2</f>
        <v>8.28593211612341</v>
      </c>
    </row>
    <row r="65" spans="1:22" s="6" customFormat="1" ht="25.5" customHeight="1">
      <c r="A65" s="19" t="s">
        <v>233</v>
      </c>
      <c r="B65" s="4" t="s">
        <v>104</v>
      </c>
      <c r="C65" s="4" t="s">
        <v>67</v>
      </c>
      <c r="D65" s="4" t="s">
        <v>226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234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235</v>
      </c>
      <c r="B67" s="1" t="s">
        <v>106</v>
      </c>
      <c r="C67" s="1" t="s">
        <v>67</v>
      </c>
      <c r="D67" s="1" t="s">
        <v>226</v>
      </c>
    </row>
    <row r="68" spans="1:4" ht="15.75">
      <c r="A68" s="7" t="s">
        <v>236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237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238</v>
      </c>
      <c r="B70" s="1" t="s">
        <v>108</v>
      </c>
      <c r="C70" s="1" t="s">
        <v>73</v>
      </c>
      <c r="D70" s="1">
        <v>0</v>
      </c>
    </row>
    <row r="71" spans="1:22" s="6" customFormat="1" ht="30" customHeight="1">
      <c r="A71" s="19" t="s">
        <v>239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240</v>
      </c>
      <c r="B72" s="1" t="s">
        <v>105</v>
      </c>
      <c r="C72" s="1" t="s">
        <v>73</v>
      </c>
      <c r="D72" s="8">
        <f>E72</f>
        <v>37176.68</v>
      </c>
      <c r="E72" s="2">
        <v>37176.68</v>
      </c>
    </row>
    <row r="73" spans="1:4" ht="31.5">
      <c r="A73" s="7" t="s">
        <v>241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242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243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244</v>
      </c>
      <c r="B76" s="1" t="s">
        <v>108</v>
      </c>
      <c r="C76" s="1" t="s">
        <v>73</v>
      </c>
      <c r="D76" s="24">
        <f>E72/E2</f>
        <v>14.72402075329716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10773.02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10773.02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4">
        <f>E79/E2</f>
        <v>4.266711552932789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953.67</v>
      </c>
      <c r="F83" s="5" t="s">
        <v>209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953.67</v>
      </c>
      <c r="F84" s="18">
        <v>59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4">
        <f>E83/F84</f>
        <v>16.163898305084746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245</v>
      </c>
      <c r="B90" s="1" t="s">
        <v>105</v>
      </c>
      <c r="C90" s="1" t="s">
        <v>73</v>
      </c>
      <c r="D90" s="1">
        <f>E91+E95</f>
        <v>1630.49</v>
      </c>
      <c r="F90" s="1">
        <v>497.1</v>
      </c>
    </row>
    <row r="91" spans="1:6" ht="31.5">
      <c r="A91" s="7" t="s">
        <v>246</v>
      </c>
      <c r="B91" s="1" t="s">
        <v>106</v>
      </c>
      <c r="C91" s="1" t="s">
        <v>67</v>
      </c>
      <c r="D91" s="1" t="s">
        <v>7</v>
      </c>
      <c r="E91" s="2">
        <v>1242.75</v>
      </c>
      <c r="F91" s="20" t="s">
        <v>223</v>
      </c>
    </row>
    <row r="92" spans="1:6" ht="15.75">
      <c r="A92" s="7" t="s">
        <v>247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248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249</v>
      </c>
      <c r="B94" s="1" t="s">
        <v>108</v>
      </c>
      <c r="C94" s="1" t="s">
        <v>73</v>
      </c>
      <c r="D94" s="24">
        <f>E91/F90</f>
        <v>2.5</v>
      </c>
      <c r="F94" s="1" t="s">
        <v>210</v>
      </c>
    </row>
    <row r="95" spans="1:6" ht="31.5">
      <c r="A95" s="7" t="s">
        <v>250</v>
      </c>
      <c r="B95" s="1" t="s">
        <v>106</v>
      </c>
      <c r="C95" s="1" t="s">
        <v>67</v>
      </c>
      <c r="D95" s="1" t="s">
        <v>6</v>
      </c>
      <c r="E95" s="2">
        <v>387.74</v>
      </c>
      <c r="F95" s="1">
        <f>F90</f>
        <v>497.1</v>
      </c>
    </row>
    <row r="96" spans="1:4" ht="15.75">
      <c r="A96" s="7" t="s">
        <v>251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252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253</v>
      </c>
      <c r="B98" s="1" t="s">
        <v>108</v>
      </c>
      <c r="C98" s="1" t="s">
        <v>73</v>
      </c>
      <c r="D98" s="24">
        <f>E95/F95</f>
        <v>0.780004023335345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254</v>
      </c>
      <c r="B100" s="1" t="s">
        <v>105</v>
      </c>
      <c r="C100" s="1" t="s">
        <v>73</v>
      </c>
      <c r="D100" s="8">
        <f>E101+E105+E113+E117+E121+E125+E129+E133+E137+E141+E145+E149+E153+E109</f>
        <v>66065.34</v>
      </c>
    </row>
    <row r="101" spans="1:5" ht="31.5">
      <c r="A101" s="7" t="s">
        <v>255</v>
      </c>
      <c r="B101" s="1" t="s">
        <v>106</v>
      </c>
      <c r="C101" s="1" t="s">
        <v>67</v>
      </c>
      <c r="D101" s="1" t="s">
        <v>27</v>
      </c>
      <c r="E101" s="2">
        <v>1013.98</v>
      </c>
    </row>
    <row r="102" spans="1:4" ht="15.75">
      <c r="A102" s="7" t="s">
        <v>256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257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258</v>
      </c>
      <c r="B104" s="1" t="s">
        <v>108</v>
      </c>
      <c r="C104" s="1" t="s">
        <v>73</v>
      </c>
      <c r="D104" s="24">
        <f>E101/E2</f>
        <v>0.4015921422630599</v>
      </c>
    </row>
    <row r="105" spans="1:5" ht="31.5">
      <c r="A105" s="7" t="s">
        <v>259</v>
      </c>
      <c r="B105" s="1" t="s">
        <v>106</v>
      </c>
      <c r="C105" s="1" t="s">
        <v>67</v>
      </c>
      <c r="D105" s="1" t="s">
        <v>28</v>
      </c>
      <c r="E105" s="2">
        <v>3014.88</v>
      </c>
    </row>
    <row r="106" spans="1:4" ht="15.75">
      <c r="A106" s="7" t="s">
        <v>260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261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262</v>
      </c>
      <c r="B108" s="1" t="s">
        <v>108</v>
      </c>
      <c r="C108" s="1" t="s">
        <v>73</v>
      </c>
      <c r="D108" s="24">
        <f>E105/E2</f>
        <v>1.1940591706602242</v>
      </c>
    </row>
    <row r="109" spans="1:5" ht="31.5">
      <c r="A109" s="7" t="s">
        <v>263</v>
      </c>
      <c r="B109" s="1" t="s">
        <v>106</v>
      </c>
      <c r="C109" s="1" t="s">
        <v>67</v>
      </c>
      <c r="D109" s="24" t="s">
        <v>228</v>
      </c>
      <c r="E109" s="2">
        <v>910.74</v>
      </c>
    </row>
    <row r="110" spans="1:4" ht="15.75">
      <c r="A110" s="7" t="s">
        <v>264</v>
      </c>
      <c r="B110" s="1" t="s">
        <v>107</v>
      </c>
      <c r="C110" s="1" t="s">
        <v>67</v>
      </c>
      <c r="D110" s="24" t="s">
        <v>24</v>
      </c>
    </row>
    <row r="111" spans="1:4" ht="15.75">
      <c r="A111" s="7" t="s">
        <v>265</v>
      </c>
      <c r="B111" s="1" t="s">
        <v>64</v>
      </c>
      <c r="C111" s="1" t="s">
        <v>67</v>
      </c>
      <c r="D111" s="24" t="s">
        <v>10</v>
      </c>
    </row>
    <row r="112" spans="1:4" ht="15.75">
      <c r="A112" s="7" t="s">
        <v>266</v>
      </c>
      <c r="B112" s="1" t="s">
        <v>108</v>
      </c>
      <c r="C112" s="1" t="s">
        <v>73</v>
      </c>
      <c r="D112" s="24">
        <f>E109/E2</f>
        <v>0.36070339419382946</v>
      </c>
    </row>
    <row r="113" spans="1:5" ht="31.5">
      <c r="A113" s="7" t="s">
        <v>267</v>
      </c>
      <c r="B113" s="1" t="s">
        <v>106</v>
      </c>
      <c r="C113" s="1" t="s">
        <v>67</v>
      </c>
      <c r="D113" s="1" t="s">
        <v>3</v>
      </c>
      <c r="E113" s="2">
        <v>1662.47</v>
      </c>
    </row>
    <row r="114" spans="1:4" ht="15.75">
      <c r="A114" s="7" t="s">
        <v>268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269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270</v>
      </c>
      <c r="B116" s="1" t="s">
        <v>108</v>
      </c>
      <c r="C116" s="1" t="s">
        <v>73</v>
      </c>
      <c r="D116" s="24">
        <f>E113/E2</f>
        <v>0.6584300368331419</v>
      </c>
    </row>
    <row r="117" spans="1:5" ht="31.5">
      <c r="A117" s="7" t="s">
        <v>271</v>
      </c>
      <c r="B117" s="1" t="s">
        <v>106</v>
      </c>
      <c r="C117" s="1" t="s">
        <v>67</v>
      </c>
      <c r="D117" s="1" t="s">
        <v>2</v>
      </c>
      <c r="E117" s="2">
        <v>25593.64</v>
      </c>
    </row>
    <row r="118" spans="1:4" ht="15.75">
      <c r="A118" s="7" t="s">
        <v>272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273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274</v>
      </c>
      <c r="B120" s="1" t="s">
        <v>108</v>
      </c>
      <c r="C120" s="1" t="s">
        <v>73</v>
      </c>
      <c r="D120" s="24">
        <f>E117/E2</f>
        <v>10.13649649491069</v>
      </c>
    </row>
    <row r="121" spans="1:5" ht="47.25">
      <c r="A121" s="7" t="s">
        <v>275</v>
      </c>
      <c r="B121" s="1" t="s">
        <v>106</v>
      </c>
      <c r="C121" s="1" t="s">
        <v>67</v>
      </c>
      <c r="D121" s="1" t="s">
        <v>32</v>
      </c>
      <c r="E121" s="2">
        <v>14840.6</v>
      </c>
    </row>
    <row r="122" spans="1:4" ht="15.75">
      <c r="A122" s="7" t="s">
        <v>276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277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278</v>
      </c>
      <c r="B124" s="1" t="s">
        <v>108</v>
      </c>
      <c r="C124" s="1" t="s">
        <v>73</v>
      </c>
      <c r="D124" s="24">
        <f>E121/E2</f>
        <v>5.877698126658482</v>
      </c>
    </row>
    <row r="125" spans="1:5" ht="31.5">
      <c r="A125" s="7" t="s">
        <v>279</v>
      </c>
      <c r="B125" s="1" t="s">
        <v>106</v>
      </c>
      <c r="C125" s="1" t="s">
        <v>67</v>
      </c>
      <c r="D125" s="1" t="s">
        <v>34</v>
      </c>
      <c r="E125" s="2">
        <v>8611.05</v>
      </c>
    </row>
    <row r="126" spans="1:4" ht="15.75">
      <c r="A126" s="7" t="s">
        <v>280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281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282</v>
      </c>
      <c r="B128" s="1" t="s">
        <v>108</v>
      </c>
      <c r="C128" s="1" t="s">
        <v>73</v>
      </c>
      <c r="D128" s="24">
        <f>E125/E2</f>
        <v>3.410451899085112</v>
      </c>
    </row>
    <row r="129" spans="1:5" ht="31.5">
      <c r="A129" s="7" t="s">
        <v>283</v>
      </c>
      <c r="B129" s="1" t="s">
        <v>106</v>
      </c>
      <c r="C129" s="1" t="s">
        <v>67</v>
      </c>
      <c r="D129" s="1" t="s">
        <v>36</v>
      </c>
      <c r="E129" s="2">
        <v>2185.63</v>
      </c>
    </row>
    <row r="130" spans="1:4" ht="15.75">
      <c r="A130" s="7" t="s">
        <v>284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285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286</v>
      </c>
      <c r="B132" s="1" t="s">
        <v>108</v>
      </c>
      <c r="C132" s="1" t="s">
        <v>73</v>
      </c>
      <c r="D132" s="24">
        <f>E129/E2</f>
        <v>0.8656303219929502</v>
      </c>
    </row>
    <row r="133" spans="1:5" ht="31.5">
      <c r="A133" s="7" t="s">
        <v>287</v>
      </c>
      <c r="B133" s="1" t="s">
        <v>106</v>
      </c>
      <c r="C133" s="1" t="s">
        <v>67</v>
      </c>
      <c r="D133" s="1" t="s">
        <v>37</v>
      </c>
      <c r="E133" s="2">
        <v>1140.22</v>
      </c>
    </row>
    <row r="134" spans="1:4" ht="15.75">
      <c r="A134" s="7" t="s">
        <v>288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289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290</v>
      </c>
      <c r="B136" s="1" t="s">
        <v>108</v>
      </c>
      <c r="C136" s="1" t="s">
        <v>73</v>
      </c>
      <c r="D136" s="24">
        <f>E133/E2</f>
        <v>0.45159016198661334</v>
      </c>
    </row>
    <row r="137" spans="1:5" ht="31.5">
      <c r="A137" s="7" t="s">
        <v>291</v>
      </c>
      <c r="B137" s="1" t="s">
        <v>106</v>
      </c>
      <c r="C137" s="1" t="s">
        <v>67</v>
      </c>
      <c r="D137" s="1" t="s">
        <v>206</v>
      </c>
      <c r="E137" s="2">
        <v>4315.64</v>
      </c>
    </row>
    <row r="138" spans="1:4" ht="15.75">
      <c r="A138" s="7" t="s">
        <v>292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293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294</v>
      </c>
      <c r="B140" s="1" t="s">
        <v>108</v>
      </c>
      <c r="C140" s="1" t="s">
        <v>73</v>
      </c>
      <c r="D140" s="24">
        <f>E137/E2</f>
        <v>1.7092320487940118</v>
      </c>
    </row>
    <row r="141" spans="1:5" ht="31.5">
      <c r="A141" s="7" t="s">
        <v>295</v>
      </c>
      <c r="B141" s="1" t="s">
        <v>106</v>
      </c>
      <c r="C141" s="1" t="s">
        <v>67</v>
      </c>
      <c r="D141" s="24" t="s">
        <v>205</v>
      </c>
      <c r="E141" s="2">
        <v>0</v>
      </c>
    </row>
    <row r="142" spans="1:4" ht="15.75">
      <c r="A142" s="7" t="s">
        <v>296</v>
      </c>
      <c r="B142" s="1" t="s">
        <v>107</v>
      </c>
      <c r="C142" s="1" t="s">
        <v>67</v>
      </c>
      <c r="D142" s="24" t="s">
        <v>31</v>
      </c>
    </row>
    <row r="143" spans="1:4" ht="15.75">
      <c r="A143" s="7" t="s">
        <v>297</v>
      </c>
      <c r="B143" s="1" t="s">
        <v>64</v>
      </c>
      <c r="C143" s="1" t="s">
        <v>67</v>
      </c>
      <c r="D143" s="24" t="s">
        <v>10</v>
      </c>
    </row>
    <row r="144" spans="1:4" ht="15.75">
      <c r="A144" s="7" t="s">
        <v>298</v>
      </c>
      <c r="B144" s="1" t="s">
        <v>108</v>
      </c>
      <c r="C144" s="1" t="s">
        <v>73</v>
      </c>
      <c r="D144" s="24">
        <f>E141/E2</f>
        <v>0</v>
      </c>
    </row>
    <row r="145" spans="1:5" ht="31.5">
      <c r="A145" s="7" t="s">
        <v>299</v>
      </c>
      <c r="B145" s="1" t="s">
        <v>106</v>
      </c>
      <c r="C145" s="1" t="s">
        <v>67</v>
      </c>
      <c r="D145" s="24" t="s">
        <v>207</v>
      </c>
      <c r="E145" s="2">
        <v>2776.49</v>
      </c>
    </row>
    <row r="146" spans="1:4" ht="15.75">
      <c r="A146" s="7" t="s">
        <v>300</v>
      </c>
      <c r="B146" s="1" t="s">
        <v>107</v>
      </c>
      <c r="C146" s="1" t="s">
        <v>67</v>
      </c>
      <c r="D146" s="24" t="s">
        <v>24</v>
      </c>
    </row>
    <row r="147" spans="1:4" ht="15.75">
      <c r="A147" s="7" t="s">
        <v>301</v>
      </c>
      <c r="B147" s="1" t="s">
        <v>64</v>
      </c>
      <c r="C147" s="1" t="s">
        <v>67</v>
      </c>
      <c r="D147" s="24" t="s">
        <v>10</v>
      </c>
    </row>
    <row r="148" spans="1:4" ht="15.75">
      <c r="A148" s="7" t="s">
        <v>302</v>
      </c>
      <c r="B148" s="1" t="s">
        <v>108</v>
      </c>
      <c r="C148" s="1" t="s">
        <v>73</v>
      </c>
      <c r="D148" s="24">
        <f>E145/E2</f>
        <v>1.0996435502396134</v>
      </c>
    </row>
    <row r="149" spans="1:5" ht="31.5">
      <c r="A149" s="7" t="s">
        <v>303</v>
      </c>
      <c r="B149" s="1" t="s">
        <v>106</v>
      </c>
      <c r="C149" s="1" t="s">
        <v>67</v>
      </c>
      <c r="D149" s="24" t="s">
        <v>204</v>
      </c>
      <c r="E149" s="2">
        <v>0</v>
      </c>
    </row>
    <row r="150" spans="1:4" ht="15.75">
      <c r="A150" s="7" t="s">
        <v>304</v>
      </c>
      <c r="B150" s="1" t="s">
        <v>107</v>
      </c>
      <c r="C150" s="1" t="s">
        <v>67</v>
      </c>
      <c r="D150" s="24" t="s">
        <v>24</v>
      </c>
    </row>
    <row r="151" spans="1:4" ht="15.75">
      <c r="A151" s="7" t="s">
        <v>305</v>
      </c>
      <c r="B151" s="1" t="s">
        <v>64</v>
      </c>
      <c r="C151" s="1" t="s">
        <v>67</v>
      </c>
      <c r="D151" s="24" t="s">
        <v>10</v>
      </c>
    </row>
    <row r="152" spans="1:4" ht="15.75">
      <c r="A152" s="7" t="s">
        <v>306</v>
      </c>
      <c r="B152" s="1" t="s">
        <v>108</v>
      </c>
      <c r="C152" s="1" t="s">
        <v>73</v>
      </c>
      <c r="D152" s="24">
        <f>E149/E2</f>
        <v>0</v>
      </c>
    </row>
    <row r="153" spans="1:7" ht="31.5">
      <c r="A153" s="7" t="s">
        <v>307</v>
      </c>
      <c r="B153" s="1" t="s">
        <v>106</v>
      </c>
      <c r="C153" s="1" t="s">
        <v>67</v>
      </c>
      <c r="D153" s="1" t="s">
        <v>202</v>
      </c>
      <c r="E153" s="2">
        <v>0</v>
      </c>
      <c r="F153" s="11"/>
      <c r="G153" s="12"/>
    </row>
    <row r="154" spans="1:6" ht="15.75">
      <c r="A154" s="7" t="s">
        <v>308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309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310</v>
      </c>
      <c r="B156" s="1" t="s">
        <v>108</v>
      </c>
      <c r="C156" s="1" t="s">
        <v>73</v>
      </c>
      <c r="D156" s="24">
        <f>E153/E2</f>
        <v>0</v>
      </c>
    </row>
    <row r="157" spans="1:4" ht="47.25">
      <c r="A157" s="19" t="s">
        <v>311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312</v>
      </c>
      <c r="B158" s="1" t="s">
        <v>105</v>
      </c>
      <c r="C158" s="1" t="s">
        <v>73</v>
      </c>
      <c r="D158" s="8">
        <f>E159+E163+E167+E171+E175+E179+E187+E191+E195+E199+E183</f>
        <v>78675.136816</v>
      </c>
    </row>
    <row r="159" spans="1:7" ht="31.5">
      <c r="A159" s="7" t="s">
        <v>313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'[1]гук(2016)'!$CF$39*12*E2</f>
        <v>3018.8512368</v>
      </c>
    </row>
    <row r="160" spans="1:4" ht="15.75">
      <c r="A160" s="7" t="s">
        <v>314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315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316</v>
      </c>
      <c r="B162" s="1" t="s">
        <v>108</v>
      </c>
      <c r="C162" s="1" t="s">
        <v>73</v>
      </c>
      <c r="D162" s="24">
        <f>E159/F159</f>
        <v>2148.426</v>
      </c>
    </row>
    <row r="163" spans="1:7" ht="31.5">
      <c r="A163" s="7" t="s">
        <v>317</v>
      </c>
      <c r="B163" s="1" t="s">
        <v>106</v>
      </c>
      <c r="C163" s="1" t="s">
        <v>67</v>
      </c>
      <c r="D163" s="1" t="s">
        <v>227</v>
      </c>
      <c r="E163" s="2">
        <f>('[2]гук(2016)'!$CF$38+'[2]гук(2016)'!$CF$42)*12*'[2]гук(2016)'!$CH$4</f>
        <v>8869.440816</v>
      </c>
      <c r="F163" s="18">
        <v>2</v>
      </c>
      <c r="G163" s="18">
        <f>'[1]гук(2016)'!$CF$38*12*E2</f>
        <v>4240.6503468</v>
      </c>
    </row>
    <row r="164" spans="1:4" ht="15.75">
      <c r="A164" s="7" t="s">
        <v>318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319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320</v>
      </c>
      <c r="B166" s="1" t="s">
        <v>108</v>
      </c>
      <c r="C166" s="1" t="s">
        <v>73</v>
      </c>
      <c r="D166" s="24">
        <f>E163/F163</f>
        <v>4434.720408</v>
      </c>
    </row>
    <row r="167" spans="1:5" ht="31.5">
      <c r="A167" s="7" t="s">
        <v>321</v>
      </c>
      <c r="B167" s="1" t="s">
        <v>106</v>
      </c>
      <c r="C167" s="1" t="s">
        <v>67</v>
      </c>
      <c r="D167" s="1" t="s">
        <v>41</v>
      </c>
      <c r="E167" s="2">
        <v>11284.22</v>
      </c>
    </row>
    <row r="168" spans="1:4" ht="15.75">
      <c r="A168" s="7" t="s">
        <v>322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323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324</v>
      </c>
      <c r="B170" s="1" t="s">
        <v>108</v>
      </c>
      <c r="C170" s="1" t="s">
        <v>73</v>
      </c>
      <c r="D170" s="24">
        <f>E167/E2</f>
        <v>4.46917501683235</v>
      </c>
    </row>
    <row r="171" spans="1:5" ht="31.5">
      <c r="A171" s="7" t="s">
        <v>325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326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327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328</v>
      </c>
      <c r="B174" s="1" t="s">
        <v>108</v>
      </c>
      <c r="C174" s="1" t="s">
        <v>73</v>
      </c>
      <c r="D174" s="24">
        <f>E171/E2</f>
        <v>0</v>
      </c>
    </row>
    <row r="175" spans="1:5" ht="31.5">
      <c r="A175" s="7" t="s">
        <v>329</v>
      </c>
      <c r="B175" s="1" t="s">
        <v>106</v>
      </c>
      <c r="C175" s="1" t="s">
        <v>67</v>
      </c>
      <c r="D175" s="1" t="s">
        <v>43</v>
      </c>
      <c r="E175" s="2">
        <f>12220+14214.97</f>
        <v>26434.97</v>
      </c>
    </row>
    <row r="176" spans="1:4" ht="15.75">
      <c r="A176" s="7" t="s">
        <v>330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331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332</v>
      </c>
      <c r="B178" s="1" t="s">
        <v>108</v>
      </c>
      <c r="C178" s="1" t="s">
        <v>73</v>
      </c>
      <c r="D178" s="24">
        <f>E175/E2</f>
        <v>10.46970969147293</v>
      </c>
    </row>
    <row r="179" spans="1:5" ht="31.5">
      <c r="A179" s="7" t="s">
        <v>333</v>
      </c>
      <c r="B179" s="1" t="s">
        <v>106</v>
      </c>
      <c r="C179" s="1" t="s">
        <v>67</v>
      </c>
      <c r="D179" s="1" t="s">
        <v>195</v>
      </c>
      <c r="E179" s="2">
        <v>1441.4</v>
      </c>
    </row>
    <row r="180" spans="1:4" ht="15.75">
      <c r="A180" s="7" t="s">
        <v>334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335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336</v>
      </c>
      <c r="B182" s="1" t="s">
        <v>108</v>
      </c>
      <c r="C182" s="1" t="s">
        <v>73</v>
      </c>
      <c r="D182" s="24">
        <f>E179/E2</f>
        <v>0.5708740940235257</v>
      </c>
    </row>
    <row r="183" spans="1:5" ht="31.5">
      <c r="A183" s="7" t="s">
        <v>337</v>
      </c>
      <c r="B183" s="1" t="s">
        <v>106</v>
      </c>
      <c r="C183" s="1" t="s">
        <v>67</v>
      </c>
      <c r="D183" s="1" t="s">
        <v>225</v>
      </c>
      <c r="E183" s="2">
        <v>6550.9</v>
      </c>
    </row>
    <row r="184" spans="1:4" ht="15.75">
      <c r="A184" s="7" t="s">
        <v>338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339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340</v>
      </c>
      <c r="B186" s="1" t="s">
        <v>108</v>
      </c>
      <c r="C186" s="1" t="s">
        <v>73</v>
      </c>
      <c r="D186" s="24">
        <f>E183/E2</f>
        <v>2.5945185947958334</v>
      </c>
    </row>
    <row r="187" spans="1:5" ht="31.5">
      <c r="A187" s="7" t="s">
        <v>341</v>
      </c>
      <c r="B187" s="1" t="s">
        <v>106</v>
      </c>
      <c r="C187" s="1" t="s">
        <v>67</v>
      </c>
      <c r="D187" s="1" t="s">
        <v>44</v>
      </c>
      <c r="E187" s="2">
        <v>1097.25</v>
      </c>
    </row>
    <row r="188" spans="1:4" ht="15.75">
      <c r="A188" s="7" t="s">
        <v>342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343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344</v>
      </c>
      <c r="B190" s="1" t="s">
        <v>108</v>
      </c>
      <c r="C190" s="1" t="s">
        <v>73</v>
      </c>
      <c r="D190" s="24">
        <f>E187/E2</f>
        <v>0.43457166620460214</v>
      </c>
    </row>
    <row r="191" spans="1:6" ht="31.5">
      <c r="A191" s="7" t="s">
        <v>345</v>
      </c>
      <c r="B191" s="1" t="s">
        <v>106</v>
      </c>
      <c r="C191" s="1" t="s">
        <v>67</v>
      </c>
      <c r="D191" s="1" t="s">
        <v>45</v>
      </c>
      <c r="E191" s="2">
        <v>6079.4</v>
      </c>
      <c r="F191" s="18" t="s">
        <v>203</v>
      </c>
    </row>
    <row r="192" spans="1:6" ht="15.75">
      <c r="A192" s="7" t="s">
        <v>346</v>
      </c>
      <c r="B192" s="1" t="s">
        <v>107</v>
      </c>
      <c r="C192" s="1" t="s">
        <v>67</v>
      </c>
      <c r="D192" s="1" t="s">
        <v>24</v>
      </c>
      <c r="F192" s="18" t="s">
        <v>10</v>
      </c>
    </row>
    <row r="193" spans="1:4" ht="15.75">
      <c r="A193" s="7" t="s">
        <v>347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348</v>
      </c>
      <c r="B194" s="1" t="s">
        <v>108</v>
      </c>
      <c r="C194" s="1" t="s">
        <v>73</v>
      </c>
      <c r="D194" s="24">
        <f>E191/E2</f>
        <v>2.407778525882213</v>
      </c>
    </row>
    <row r="195" spans="1:5" ht="31.5">
      <c r="A195" s="7" t="s">
        <v>381</v>
      </c>
      <c r="B195" s="1" t="s">
        <v>106</v>
      </c>
      <c r="C195" s="1" t="s">
        <v>67</v>
      </c>
      <c r="D195" s="1" t="s">
        <v>46</v>
      </c>
      <c r="E195" s="2">
        <v>14769.13</v>
      </c>
    </row>
    <row r="196" spans="1:4" ht="15.75">
      <c r="A196" s="7" t="s">
        <v>382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383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384</v>
      </c>
      <c r="B198" s="1" t="s">
        <v>108</v>
      </c>
      <c r="C198" s="1" t="s">
        <v>73</v>
      </c>
      <c r="D198" s="24">
        <f>E195/E2</f>
        <v>5.849392055130895</v>
      </c>
    </row>
    <row r="199" spans="1:5" ht="31.5">
      <c r="A199" s="7" t="s">
        <v>385</v>
      </c>
      <c r="B199" s="1" t="s">
        <v>106</v>
      </c>
      <c r="C199" s="1" t="s">
        <v>67</v>
      </c>
      <c r="D199" s="24" t="s">
        <v>224</v>
      </c>
      <c r="E199" s="2">
        <v>0</v>
      </c>
    </row>
    <row r="200" spans="1:4" ht="15.75">
      <c r="A200" s="7" t="s">
        <v>386</v>
      </c>
      <c r="B200" s="1" t="s">
        <v>107</v>
      </c>
      <c r="C200" s="1" t="s">
        <v>67</v>
      </c>
      <c r="D200" s="24" t="s">
        <v>24</v>
      </c>
    </row>
    <row r="201" spans="1:4" ht="15.75">
      <c r="A201" s="7" t="s">
        <v>387</v>
      </c>
      <c r="B201" s="1" t="s">
        <v>64</v>
      </c>
      <c r="C201" s="1" t="s">
        <v>67</v>
      </c>
      <c r="D201" s="24" t="s">
        <v>10</v>
      </c>
    </row>
    <row r="202" spans="1:4" ht="15.75">
      <c r="A202" s="7" t="s">
        <v>388</v>
      </c>
      <c r="B202" s="1" t="s">
        <v>108</v>
      </c>
      <c r="C202" s="1" t="s">
        <v>73</v>
      </c>
      <c r="D202" s="24">
        <f>E199/E2</f>
        <v>0</v>
      </c>
    </row>
    <row r="203" spans="1:4" ht="47.25">
      <c r="A203" s="19" t="s">
        <v>152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153</v>
      </c>
      <c r="B204" s="1" t="s">
        <v>105</v>
      </c>
      <c r="C204" s="1" t="s">
        <v>73</v>
      </c>
      <c r="D204" s="1">
        <f>E205+E209+E213+E217+E221+E225+E229+E233+E237+E241</f>
        <v>25396.46</v>
      </c>
      <c r="F204" s="13"/>
    </row>
    <row r="205" spans="1:5" ht="31.5">
      <c r="A205" s="7" t="s">
        <v>154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155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156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157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158</v>
      </c>
      <c r="B209" s="1" t="s">
        <v>106</v>
      </c>
      <c r="C209" s="1" t="s">
        <v>67</v>
      </c>
      <c r="D209" s="1" t="s">
        <v>50</v>
      </c>
      <c r="E209" s="2">
        <v>4721.62</v>
      </c>
    </row>
    <row r="210" spans="1:4" ht="15.75">
      <c r="A210" s="7" t="s">
        <v>159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160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161</v>
      </c>
      <c r="B212" s="1" t="s">
        <v>108</v>
      </c>
      <c r="C212" s="1" t="s">
        <v>73</v>
      </c>
      <c r="D212" s="24">
        <f>E209/E2</f>
        <v>1.870022575151491</v>
      </c>
    </row>
    <row r="213" spans="1:5" ht="31.5">
      <c r="A213" s="7" t="s">
        <v>349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350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351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352</v>
      </c>
      <c r="B216" s="1" t="s">
        <v>108</v>
      </c>
      <c r="C216" s="1" t="s">
        <v>73</v>
      </c>
      <c r="D216" s="23">
        <f>E213/E2</f>
        <v>0</v>
      </c>
    </row>
    <row r="217" spans="1:5" ht="31.5">
      <c r="A217" s="7" t="s">
        <v>353</v>
      </c>
      <c r="B217" s="1" t="s">
        <v>106</v>
      </c>
      <c r="C217" s="1" t="s">
        <v>67</v>
      </c>
      <c r="D217" s="1" t="s">
        <v>163</v>
      </c>
      <c r="E217" s="2">
        <v>0</v>
      </c>
    </row>
    <row r="218" spans="1:4" ht="15.75">
      <c r="A218" s="7" t="s">
        <v>354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355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356</v>
      </c>
      <c r="B220" s="1" t="s">
        <v>108</v>
      </c>
      <c r="C220" s="1" t="s">
        <v>73</v>
      </c>
      <c r="D220" s="1">
        <v>0</v>
      </c>
    </row>
    <row r="221" spans="1:5" ht="31.5">
      <c r="A221" s="7" t="s">
        <v>357</v>
      </c>
      <c r="B221" s="1" t="s">
        <v>106</v>
      </c>
      <c r="C221" s="1" t="s">
        <v>67</v>
      </c>
      <c r="D221" s="1" t="s">
        <v>208</v>
      </c>
      <c r="E221" s="2">
        <v>20674.84</v>
      </c>
    </row>
    <row r="222" spans="1:4" ht="15.75">
      <c r="A222" s="7" t="s">
        <v>358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359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360</v>
      </c>
      <c r="B224" s="1" t="s">
        <v>108</v>
      </c>
      <c r="C224" s="1" t="s">
        <v>73</v>
      </c>
      <c r="D224" s="24">
        <f>E221/E2</f>
        <v>8.188379737811399</v>
      </c>
    </row>
    <row r="225" spans="1:5" ht="31.5">
      <c r="A225" s="7" t="s">
        <v>361</v>
      </c>
      <c r="B225" s="1" t="s">
        <v>106</v>
      </c>
      <c r="C225" s="1" t="s">
        <v>67</v>
      </c>
      <c r="D225" s="1" t="s">
        <v>1</v>
      </c>
      <c r="E225" s="2">
        <v>0</v>
      </c>
    </row>
    <row r="226" spans="1:4" ht="15.75">
      <c r="A226" s="7" t="s">
        <v>362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363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364</v>
      </c>
      <c r="B228" s="1" t="s">
        <v>108</v>
      </c>
      <c r="C228" s="1" t="s">
        <v>73</v>
      </c>
      <c r="D228" s="24">
        <f>E225/E2</f>
        <v>0</v>
      </c>
    </row>
    <row r="229" spans="1:5" ht="31.5">
      <c r="A229" s="7" t="s">
        <v>365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366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367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368</v>
      </c>
      <c r="B232" s="1" t="s">
        <v>108</v>
      </c>
      <c r="C232" s="1" t="s">
        <v>73</v>
      </c>
      <c r="D232" s="24">
        <f>E229/E2</f>
        <v>0</v>
      </c>
    </row>
    <row r="233" spans="1:5" ht="31.5">
      <c r="A233" s="7" t="s">
        <v>369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370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371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372</v>
      </c>
      <c r="B236" s="1" t="s">
        <v>108</v>
      </c>
      <c r="C236" s="1" t="s">
        <v>73</v>
      </c>
      <c r="D236" s="24">
        <f>E233/E2</f>
        <v>0</v>
      </c>
    </row>
    <row r="237" spans="1:5" ht="31.5">
      <c r="A237" s="7" t="s">
        <v>373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374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375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376</v>
      </c>
      <c r="B240" s="1" t="s">
        <v>108</v>
      </c>
      <c r="C240" s="1" t="s">
        <v>73</v>
      </c>
      <c r="D240" s="24">
        <f>E237/E2</f>
        <v>0</v>
      </c>
    </row>
    <row r="241" spans="1:6" ht="31.5">
      <c r="A241" s="7" t="s">
        <v>377</v>
      </c>
      <c r="B241" s="1" t="s">
        <v>106</v>
      </c>
      <c r="C241" s="1" t="s">
        <v>67</v>
      </c>
      <c r="D241" s="1" t="s">
        <v>53</v>
      </c>
      <c r="E241" s="2">
        <v>0</v>
      </c>
      <c r="F241" s="18">
        <f>0.3*100</f>
        <v>30</v>
      </c>
    </row>
    <row r="242" spans="1:4" ht="15.75">
      <c r="A242" s="7" t="s">
        <v>378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379</v>
      </c>
      <c r="B243" s="1" t="s">
        <v>64</v>
      </c>
      <c r="C243" s="1" t="s">
        <v>67</v>
      </c>
      <c r="D243" s="1" t="s">
        <v>196</v>
      </c>
    </row>
    <row r="244" spans="1:4" ht="15.75">
      <c r="A244" s="7" t="s">
        <v>380</v>
      </c>
      <c r="B244" s="1" t="s">
        <v>108</v>
      </c>
      <c r="C244" s="1" t="s">
        <v>73</v>
      </c>
      <c r="D244" s="24">
        <f>E241/F241</f>
        <v>0</v>
      </c>
    </row>
    <row r="245" spans="1:4" ht="15.75">
      <c r="A245" s="7"/>
      <c r="B245" s="4" t="s">
        <v>162</v>
      </c>
      <c r="C245" s="1" t="s">
        <v>73</v>
      </c>
      <c r="D245" s="14">
        <f>SUM(D28,D34,D60,D66,D72,D78,D84,D90,D100,D158,D204)</f>
        <v>1150987.776816</v>
      </c>
    </row>
    <row r="246" spans="1:4" ht="15.75">
      <c r="A246" s="21" t="s">
        <v>164</v>
      </c>
      <c r="B246" s="21"/>
      <c r="C246" s="21"/>
      <c r="D246" s="21"/>
    </row>
    <row r="247" spans="1:4" ht="15.75">
      <c r="A247" s="7" t="s">
        <v>165</v>
      </c>
      <c r="B247" s="1" t="s">
        <v>166</v>
      </c>
      <c r="C247" s="1" t="s">
        <v>167</v>
      </c>
      <c r="D247" s="25">
        <v>3</v>
      </c>
    </row>
    <row r="248" spans="1:4" ht="15.75">
      <c r="A248" s="7" t="s">
        <v>168</v>
      </c>
      <c r="B248" s="1" t="s">
        <v>169</v>
      </c>
      <c r="C248" s="1" t="s">
        <v>167</v>
      </c>
      <c r="D248" s="25">
        <v>3</v>
      </c>
    </row>
    <row r="249" spans="1:4" ht="15.75">
      <c r="A249" s="7" t="s">
        <v>170</v>
      </c>
      <c r="B249" s="1" t="s">
        <v>171</v>
      </c>
      <c r="C249" s="1" t="s">
        <v>167</v>
      </c>
      <c r="D249" s="1">
        <v>0</v>
      </c>
    </row>
    <row r="250" spans="1:4" ht="15.75">
      <c r="A250" s="7" t="s">
        <v>172</v>
      </c>
      <c r="B250" s="1" t="s">
        <v>173</v>
      </c>
      <c r="C250" s="1" t="s">
        <v>73</v>
      </c>
      <c r="D250" s="23">
        <v>-1831.35</v>
      </c>
    </row>
    <row r="251" spans="1:4" ht="15.75">
      <c r="A251" s="21" t="s">
        <v>174</v>
      </c>
      <c r="B251" s="21"/>
      <c r="C251" s="21"/>
      <c r="D251" s="21"/>
    </row>
    <row r="252" spans="1:4" ht="15.75">
      <c r="A252" s="7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7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21" t="s">
        <v>182</v>
      </c>
      <c r="B258" s="21"/>
      <c r="C258" s="21"/>
      <c r="D258" s="21"/>
    </row>
    <row r="259" spans="1:4" ht="15.75">
      <c r="A259" s="7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7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7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7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21" t="s">
        <v>188</v>
      </c>
      <c r="B263" s="21"/>
      <c r="C263" s="21"/>
      <c r="D263" s="21"/>
    </row>
    <row r="264" spans="1:4" ht="15.75">
      <c r="A264" s="7" t="s">
        <v>189</v>
      </c>
      <c r="B264" s="1" t="s">
        <v>190</v>
      </c>
      <c r="C264" s="1" t="s">
        <v>167</v>
      </c>
      <c r="D264" s="1">
        <v>14</v>
      </c>
    </row>
    <row r="265" spans="1:4" ht="15.75">
      <c r="A265" s="7" t="s">
        <v>191</v>
      </c>
      <c r="B265" s="1" t="s">
        <v>192</v>
      </c>
      <c r="C265" s="1" t="s">
        <v>167</v>
      </c>
      <c r="D265" s="1">
        <v>7</v>
      </c>
    </row>
    <row r="266" spans="1:4" ht="31.5">
      <c r="A266" s="7" t="s">
        <v>193</v>
      </c>
      <c r="B266" s="1" t="s">
        <v>194</v>
      </c>
      <c r="C266" s="1" t="s">
        <v>73</v>
      </c>
      <c r="D266" s="8">
        <v>33000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4" max="3" man="1"/>
    <brk id="190" max="3" man="1"/>
    <brk id="2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2017-04-03T11:26:56Z</cp:lastPrinted>
  <dcterms:created xsi:type="dcterms:W3CDTF">2010-07-19T21:32:50Z</dcterms:created>
  <dcterms:modified xsi:type="dcterms:W3CDTF">2021-03-24T11:20:01Z</dcterms:modified>
  <cp:category/>
  <cp:version/>
  <cp:contentType/>
  <cp:contentStatus/>
</cp:coreProperties>
</file>